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elta.rtk.ee/dhs/webdav/69587e7bdd209a581eb7be0accf6554bae6804f9/47710202746/e3bdc33d-8908-4eee-9346-1871fc900608/"/>
    </mc:Choice>
  </mc:AlternateContent>
  <xr:revisionPtr revIDLastSave="0" documentId="13_ncr:40000001_{2F8F2FF8-1B91-490D-9F02-E13009CFC7D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Osa 1" sheetId="1" r:id="rId1"/>
    <sheet name="Osa 2" sheetId="2" r:id="rId2"/>
    <sheet name="Osa 3" sheetId="3" r:id="rId3"/>
    <sheet name="Osa 4" sheetId="4" r:id="rId4"/>
    <sheet name="Osa 5" sheetId="5" r:id="rId5"/>
    <sheet name="FK määr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6" l="1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G4" i="6"/>
  <c r="G3" i="6"/>
  <c r="G2" i="6"/>
  <c r="G24" i="6" s="1"/>
  <c r="O9" i="1"/>
  <c r="L9" i="1"/>
  <c r="I9" i="1"/>
  <c r="O8" i="1"/>
  <c r="L8" i="1"/>
  <c r="I8" i="1"/>
  <c r="O7" i="1"/>
  <c r="L7" i="1"/>
  <c r="I7" i="1"/>
  <c r="O6" i="1"/>
  <c r="L6" i="1"/>
  <c r="I6" i="1"/>
  <c r="O5" i="1"/>
  <c r="L5" i="1"/>
  <c r="I5" i="1"/>
  <c r="O3" i="1"/>
  <c r="L3" i="1"/>
  <c r="N4" i="4"/>
  <c r="N5" i="4"/>
  <c r="N3" i="4"/>
  <c r="AA5" i="4"/>
  <c r="AB5" i="4" s="1"/>
  <c r="AA4" i="4"/>
  <c r="AB4" i="4" s="1"/>
  <c r="AA3" i="4"/>
  <c r="AB3" i="4" s="1"/>
  <c r="L5" i="2"/>
  <c r="I5" i="2"/>
  <c r="G5" i="2"/>
  <c r="L4" i="2"/>
  <c r="I4" i="2"/>
  <c r="G4" i="2"/>
  <c r="J4" i="2" s="1"/>
  <c r="L3" i="2"/>
  <c r="I3" i="2"/>
  <c r="G3" i="2"/>
  <c r="J3" i="2" s="1"/>
  <c r="N4" i="3"/>
  <c r="O4" i="3" s="1"/>
  <c r="N5" i="3"/>
  <c r="O5" i="3" s="1"/>
  <c r="N3" i="3"/>
  <c r="O3" i="3" s="1"/>
  <c r="H4" i="3"/>
  <c r="I4" i="3" s="1"/>
  <c r="H5" i="3"/>
  <c r="I5" i="3" s="1"/>
  <c r="H3" i="3"/>
  <c r="I3" i="3" s="1"/>
  <c r="J5" i="2" l="1"/>
  <c r="M6" i="3"/>
</calcChain>
</file>

<file path=xl/sharedStrings.xml><?xml version="1.0" encoding="utf-8"?>
<sst xmlns="http://schemas.openxmlformats.org/spreadsheetml/2006/main" count="305" uniqueCount="135">
  <si>
    <t>Kooli nimi</t>
  </si>
  <si>
    <t>Toode/teenus/selgitus</t>
  </si>
  <si>
    <t>Summa taotluses</t>
  </si>
  <si>
    <t>Välja pakutud tootja/tarnija või samaväärne</t>
  </si>
  <si>
    <t>Kogus</t>
  </si>
  <si>
    <t>Ühiku hind</t>
  </si>
  <si>
    <t>Maksumus ilma km</t>
  </si>
  <si>
    <t>Tarne viis</t>
  </si>
  <si>
    <t>Tarne maksumus koos km</t>
  </si>
  <si>
    <t>Suure- Jaani Kool</t>
  </si>
  <si>
    <t>Kõpu Põhikool</t>
  </si>
  <si>
    <t>Võhma Kool</t>
  </si>
  <si>
    <t>Kirivere Kool</t>
  </si>
  <si>
    <t>A&amp;T Trading OÜ (10449847)</t>
  </si>
  <si>
    <t>Furnitop OÜ (16852171)</t>
  </si>
  <si>
    <t>Õnnevalem OÜ - transport toote hinna sees</t>
  </si>
  <si>
    <t>Kõnekindlus OÜ - transport tasuta üle 75 eurose tellimuse puhul.</t>
  </si>
  <si>
    <t>välilauatenniselaud</t>
  </si>
  <si>
    <t>välimalelaud</t>
  </si>
  <si>
    <t>jooksutrenažöör</t>
  </si>
  <si>
    <t xml:space="preserve">https://velomarket.ee/pood/jooksulint-tunturi-competence-t10-treadmill/
</t>
  </si>
  <si>
    <t>velotrenažöör</t>
  </si>
  <si>
    <t>https://velomarket.ee/pood/velotrenazoor-bh-fitness-i-tfb-med/</t>
  </si>
  <si>
    <t>sõudeergomeeter</t>
  </si>
  <si>
    <t>https://velomarket.ee/pood/soudeergomeeter-hammer-pro-force-ii/</t>
  </si>
  <si>
    <t>Pos</t>
  </si>
  <si>
    <t>Teleskoopkaldtee</t>
  </si>
  <si>
    <t>https://teresa.ee/toode/teleskoopkaldtee-692/</t>
  </si>
  <si>
    <t>Lävepaku kaldtee 8 tk</t>
  </si>
  <si>
    <t>https://pood.invatooted.ee/product/kummist-kaldtee-frr-24mm/</t>
  </si>
  <si>
    <t>Platvormkaldtee 2 tk</t>
  </si>
  <si>
    <t>https://teresa.ee/toode/platvormkaldtee/</t>
  </si>
  <si>
    <t>Teleskoopkaldtee - paar</t>
  </si>
  <si>
    <t>Lävepaku kaldtee</t>
  </si>
  <si>
    <t xml:space="preserve">Lävepaku kaldtee </t>
  </si>
  <si>
    <t>Alternatiiv</t>
  </si>
  <si>
    <t>Kaasaskantav Kaldtee pikkus 300</t>
  </si>
  <si>
    <t>Kaasaskantavad Kaldteed | Siirdumis- Ja Teiseldamisabivahendid | INVAGO</t>
  </si>
  <si>
    <t>esitage alternatiivsed pakkumused kaldteedele pikkustega: ca 2 m; ca 2,5 m; ca 3 m</t>
  </si>
  <si>
    <t xml:space="preserve">Furnitop OÜ </t>
  </si>
  <si>
    <t xml:space="preserve">aktsiaselts VMT Betoon (10083671) </t>
  </si>
  <si>
    <t>toome kohale</t>
  </si>
  <si>
    <t>Furnitop OÜ</t>
  </si>
  <si>
    <t>autokraana koos paikatõstmisega</t>
  </si>
  <si>
    <t>sama</t>
  </si>
  <si>
    <t>alternatiiv väikesele malelauale, kus on lastel rohkem võimalusi tegevusteks ning on mitmeotstarbelisem (piknikud, õuesõpe). Komplekt koosneb kahe mängulauaga lauast  ja 2 pikast pingist. Võimalik tellida, kas lauaga ühendatud pinkide (kpl "Müü") või eraldiseisvate pinkidega (kpl "Pii").  Soovitud värvivalikud betooni ja puitdetailide osas hinda ei muuda. Mängulaua "Müü" mõõdud: lauaplaat 900x2000, koos pinkidega 2000x2000. Mängulaua "Pii" mõõdud: laud 900x2000x740, pink 550x2000x450. VT pilte lisas.</t>
  </si>
  <si>
    <t>Tarne maksumus koos km-ga</t>
  </si>
  <si>
    <t>Maksumus km-ta koos transpordiga</t>
  </si>
  <si>
    <t>Tarne km-ta</t>
  </si>
  <si>
    <t>toode + tarne km-ta</t>
  </si>
  <si>
    <t>Maksumus km-ta ja transpor-dita</t>
  </si>
  <si>
    <t>Tasuta/ise järele</t>
  </si>
  <si>
    <t>Boxlogo OÜ (14763658)</t>
  </si>
  <si>
    <t>OÜ SPORTFEVER (11503098)</t>
  </si>
  <si>
    <t>Venipak</t>
  </si>
  <si>
    <t>Velomarket OÜ (12802041)</t>
  </si>
  <si>
    <t>Toode + tarne km-ta</t>
  </si>
  <si>
    <t>Toode + tarne KM-ta</t>
  </si>
  <si>
    <t>kuller</t>
  </si>
  <si>
    <t xml:space="preserve">Alternatiivne pakkumine kaldteele pikkusega 180 cm: </t>
  </si>
  <si>
    <t>tasuta</t>
  </si>
  <si>
    <t>TERESA OÜ (11556462)</t>
  </si>
  <si>
    <t>tarnime soovitud aadressile</t>
  </si>
  <si>
    <t>aluse peal</t>
  </si>
  <si>
    <t>Invago Team OÜ (14241954)</t>
  </si>
  <si>
    <t>Maksumus ilma km koos tarnega</t>
  </si>
  <si>
    <t>Klassides ja koridorides müra vähendamise heliisolatsiooni-
plaadid</t>
  </si>
  <si>
    <t>Toode/teenus/
selgitus</t>
  </si>
  <si>
    <t>Tarne 
km-ta</t>
  </si>
  <si>
    <t>Helisummutavad 
vaikusepesad</t>
  </si>
  <si>
    <t>Kirivere 
Kool</t>
  </si>
  <si>
    <t>Kõpu 
Põhikool</t>
  </si>
  <si>
    <t>POS</t>
  </si>
  <si>
    <t>Olustvere 
Põhikool</t>
  </si>
  <si>
    <t>Summa taot-luses</t>
  </si>
  <si>
    <t>mobiilne mööbel 
tööks õpilastega -
laud</t>
  </si>
  <si>
    <t>Kooli 
nimi</t>
  </si>
  <si>
    <t>Suure- Jaani 
Kool</t>
  </si>
  <si>
    <t>jooksu-
trenažöör</t>
  </si>
  <si>
    <t>velo-
trenažöör</t>
  </si>
  <si>
    <t>sõude-
ergomeeter</t>
  </si>
  <si>
    <t>Toode/
teenus/
selgitus</t>
  </si>
  <si>
    <t>Ühiku 
hind</t>
  </si>
  <si>
    <t>Maksu-mus 
ilma km</t>
  </si>
  <si>
    <t>toome 
kohale</t>
  </si>
  <si>
    <t>Tarne 
viis</t>
  </si>
  <si>
    <t>Tarne maksu-mus koos km-ga</t>
  </si>
  <si>
    <t>Toode 
+ tarne km-ta</t>
  </si>
  <si>
    <t>Tarne maksu-mus KM-ta</t>
  </si>
  <si>
    <t>Tarne maksu-mus koos km</t>
  </si>
  <si>
    <t>Maksu-
mus ilma km</t>
  </si>
  <si>
    <t>Toome 
ise 
kohale</t>
  </si>
  <si>
    <t>Tarne KM-ta</t>
  </si>
  <si>
    <t>Suure-Jaani 
Kool</t>
  </si>
  <si>
    <t>Võhma 
Kool</t>
  </si>
  <si>
    <t>Jutu-täringud</t>
  </si>
  <si>
    <t>Pikto-grammid</t>
  </si>
  <si>
    <t xml:space="preserve">Pikto-grammid </t>
  </si>
  <si>
    <t>Maksu-mus + tarne ilma km-ta</t>
  </si>
  <si>
    <t xml:space="preserve">Maksu-mus + tarne ilma km-ta </t>
  </si>
  <si>
    <t xml:space="preserve">Pos </t>
  </si>
  <si>
    <t>Tarne + toote maksumus ilma km</t>
  </si>
  <si>
    <t>pikniku-ja mängulaud kahe mänguga 1 tk</t>
  </si>
  <si>
    <t>tarne km-ta</t>
  </si>
  <si>
    <t>Toote maksumus  km-ta</t>
  </si>
  <si>
    <t>Tarne maksumus koos km-ha</t>
  </si>
  <si>
    <t>Toote maksumus km-ta</t>
  </si>
  <si>
    <t>Kulu-doku-mendi tunnus</t>
  </si>
  <si>
    <t>Kulu-    doku-  mendi seisund</t>
  </si>
  <si>
    <t>Projekti tege-vuse nr</t>
  </si>
  <si>
    <t>Projekti tegevus</t>
  </si>
  <si>
    <t>Kulu-dokumendi kogusumma</t>
  </si>
  <si>
    <t>Abikõlblik kogusumma</t>
  </si>
  <si>
    <t>FK määr 10%</t>
  </si>
  <si>
    <t>Hanke osa</t>
  </si>
  <si>
    <t>1</t>
  </si>
  <si>
    <t>Makstud</t>
  </si>
  <si>
    <t>Õppe- või abivahendite või õppematerjalide või -vara ostmine</t>
  </si>
  <si>
    <t>4</t>
  </si>
  <si>
    <t>Ühtse määra alusel kulu (Otsene kulu 5%)</t>
  </si>
  <si>
    <t>2</t>
  </si>
  <si>
    <t>Sisustuse või seadmete ostmine</t>
  </si>
  <si>
    <t>3</t>
  </si>
  <si>
    <t>5</t>
  </si>
  <si>
    <t>6</t>
  </si>
  <si>
    <t>7</t>
  </si>
  <si>
    <t>11</t>
  </si>
  <si>
    <t>8</t>
  </si>
  <si>
    <t>9</t>
  </si>
  <si>
    <t>Välja maksmata</t>
  </si>
  <si>
    <t>10</t>
  </si>
  <si>
    <t>KOKKU</t>
  </si>
  <si>
    <t>A&amp;T Trading OÜ (10449847) - transport toote hinna sees.</t>
  </si>
  <si>
    <t>Keerdus OÜ (12585603) - transport toote hinna sees</t>
  </si>
  <si>
    <t>Mina olen väärtuslik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</si>
</sst>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25]0.00"/>
    <numFmt numFmtId="165" formatCode="[$-425]General"/>
    <numFmt numFmtId="166" formatCode="#,##0.00&quot; &quot;[$€-425];[Red]&quot;-&quot;#,##0.00&quot; &quot;[$€-425]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charset val="186"/>
    </font>
    <font>
      <sz val="11"/>
      <color theme="1"/>
      <name val="Arial"/>
      <family val="2"/>
      <charset val="186"/>
    </font>
    <font>
      <sz val="11"/>
      <color rgb="FF000000"/>
      <name val="Calibri"/>
      <family val="2"/>
      <charset val="186"/>
    </font>
    <font>
      <u/>
      <sz val="11"/>
      <color rgb="FF0563C1"/>
      <name val="Calibri"/>
      <family val="2"/>
      <charset val="186"/>
    </font>
    <font>
      <b/>
      <i/>
      <sz val="16"/>
      <color theme="1"/>
      <name val="Arial"/>
      <family val="2"/>
      <charset val="186"/>
    </font>
    <font>
      <b/>
      <i/>
      <u/>
      <sz val="11"/>
      <color theme="1"/>
      <name val="Arial"/>
      <family val="2"/>
      <charset val="186"/>
    </font>
    <font>
      <b/>
      <sz val="11"/>
      <color rgb="FF000000"/>
      <name val="Calibri"/>
      <family val="2"/>
      <charset val="186"/>
    </font>
    <font>
      <b/>
      <sz val="11"/>
      <color theme="1"/>
      <name val="Calibri"/>
      <family val="2"/>
      <charset val="186"/>
    </font>
    <font>
      <u/>
      <sz val="11"/>
      <color theme="10"/>
      <name val="Calibri"/>
      <family val="2"/>
      <charset val="186"/>
    </font>
    <font>
      <sz val="11"/>
      <color theme="1"/>
      <name val="Calibri"/>
      <family val="2"/>
    </font>
    <font>
      <b/>
      <sz val="11"/>
      <color rgb="FFFF0000"/>
      <name val="Calibri"/>
      <family val="2"/>
      <charset val="186"/>
    </font>
    <font>
      <b/>
      <sz val="11"/>
      <color rgb="FFFF0000"/>
      <name val="Calibri"/>
      <family val="2"/>
      <charset val="186"/>
      <scheme val="minor"/>
    </font>
    <font>
      <sz val="10"/>
      <color theme="1"/>
      <name val="Calibri"/>
      <family val="2"/>
      <scheme val="minor"/>
    </font>
    <font>
      <b/>
      <sz val="10"/>
      <color rgb="FF333333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333333"/>
      <name val="Roboto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2"/>
      <color rgb="FF333333"/>
      <name val="Times New Roman"/>
      <family val="1"/>
      <charset val="186"/>
    </font>
    <font>
      <b/>
      <sz val="10"/>
      <color theme="1"/>
      <name val="Calibri"/>
      <family val="2"/>
      <charset val="186"/>
      <scheme val="minor"/>
    </font>
    <font>
      <sz val="9"/>
      <color rgb="FF000000"/>
      <name val="Arial"/>
      <family val="2"/>
      <charset val="186"/>
    </font>
    <font>
      <b/>
      <sz val="9"/>
      <color rgb="FF000000"/>
      <name val="Arial"/>
      <family val="2"/>
      <charset val="186"/>
    </font>
    <font>
      <b/>
      <sz val="10"/>
      <color rgb="FFFF0000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7F7F7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FFFFFF"/>
        <bgColor rgb="FFFFFFFF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">
    <xf numFmtId="0" fontId="0" fillId="0" borderId="0"/>
    <xf numFmtId="0" fontId="6" fillId="0" borderId="0"/>
    <xf numFmtId="0" fontId="8" fillId="0" borderId="0" applyNumberFormat="0" applyFill="0" applyBorder="0" applyAlignment="0" applyProtection="0"/>
    <xf numFmtId="0" fontId="5" fillId="0" borderId="0"/>
    <xf numFmtId="0" fontId="4" fillId="0" borderId="0"/>
    <xf numFmtId="0" fontId="16" fillId="0" borderId="0"/>
    <xf numFmtId="165" fontId="18" fillId="0" borderId="0"/>
    <xf numFmtId="165" fontId="17" fillId="0" borderId="0"/>
    <xf numFmtId="0" fontId="19" fillId="0" borderId="0">
      <alignment horizontal="center"/>
    </xf>
    <xf numFmtId="0" fontId="19" fillId="0" borderId="0">
      <alignment horizontal="center" textRotation="90"/>
    </xf>
    <xf numFmtId="0" fontId="20" fillId="0" borderId="0"/>
    <xf numFmtId="166" fontId="20" fillId="0" borderId="0"/>
    <xf numFmtId="0" fontId="15" fillId="0" borderId="0"/>
    <xf numFmtId="0" fontId="23" fillId="0" borderId="0" applyBorder="0" applyProtection="0"/>
    <xf numFmtId="0" fontId="3" fillId="0" borderId="0"/>
  </cellStyleXfs>
  <cellXfs count="314">
    <xf numFmtId="0" fontId="0" fillId="0" borderId="0" xfId="0"/>
    <xf numFmtId="0" fontId="8" fillId="0" borderId="3" xfId="2" applyBorder="1" applyAlignment="1">
      <alignment vertical="top"/>
    </xf>
    <xf numFmtId="0" fontId="9" fillId="0" borderId="4" xfId="1" applyFont="1" applyBorder="1" applyAlignment="1">
      <alignment horizontal="center" vertical="center" wrapText="1"/>
    </xf>
    <xf numFmtId="2" fontId="6" fillId="0" borderId="1" xfId="1" applyNumberFormat="1" applyBorder="1" applyAlignment="1">
      <alignment horizontal="center" vertical="center"/>
    </xf>
    <xf numFmtId="0" fontId="8" fillId="0" borderId="3" xfId="2" applyBorder="1"/>
    <xf numFmtId="2" fontId="0" fillId="0" borderId="0" xfId="0" applyNumberFormat="1"/>
    <xf numFmtId="0" fontId="5" fillId="0" borderId="0" xfId="3"/>
    <xf numFmtId="0" fontId="5" fillId="0" borderId="1" xfId="3" applyBorder="1"/>
    <xf numFmtId="0" fontId="5" fillId="0" borderId="1" xfId="3" applyBorder="1" applyAlignment="1">
      <alignment vertical="top"/>
    </xf>
    <xf numFmtId="2" fontId="5" fillId="0" borderId="1" xfId="3" applyNumberFormat="1" applyBorder="1" applyAlignment="1">
      <alignment horizontal="right" vertical="top"/>
    </xf>
    <xf numFmtId="0" fontId="5" fillId="0" borderId="2" xfId="3" applyBorder="1"/>
    <xf numFmtId="0" fontId="7" fillId="0" borderId="5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 wrapText="1"/>
    </xf>
    <xf numFmtId="0" fontId="7" fillId="0" borderId="7" xfId="3" applyFont="1" applyBorder="1" applyAlignment="1">
      <alignment horizontal="center" vertical="center"/>
    </xf>
    <xf numFmtId="2" fontId="5" fillId="0" borderId="1" xfId="3" applyNumberFormat="1" applyBorder="1"/>
    <xf numFmtId="0" fontId="9" fillId="0" borderId="4" xfId="3" applyFont="1" applyBorder="1" applyAlignment="1">
      <alignment horizontal="center" vertical="center" wrapText="1"/>
    </xf>
    <xf numFmtId="0" fontId="8" fillId="0" borderId="0" xfId="2"/>
    <xf numFmtId="0" fontId="13" fillId="0" borderId="0" xfId="3" applyFont="1"/>
    <xf numFmtId="0" fontId="5" fillId="0" borderId="3" xfId="3" applyBorder="1" applyAlignment="1">
      <alignment horizontal="center"/>
    </xf>
    <xf numFmtId="0" fontId="7" fillId="0" borderId="11" xfId="3" applyFont="1" applyBorder="1" applyAlignment="1">
      <alignment horizontal="center" vertical="center"/>
    </xf>
    <xf numFmtId="2" fontId="5" fillId="0" borderId="12" xfId="3" applyNumberFormat="1" applyBorder="1"/>
    <xf numFmtId="2" fontId="5" fillId="0" borderId="14" xfId="3" applyNumberFormat="1" applyBorder="1"/>
    <xf numFmtId="2" fontId="4" fillId="0" borderId="12" xfId="4" applyNumberFormat="1" applyBorder="1" applyAlignment="1">
      <alignment vertical="center"/>
    </xf>
    <xf numFmtId="2" fontId="4" fillId="0" borderId="1" xfId="4" applyNumberFormat="1" applyBorder="1" applyAlignment="1">
      <alignment vertical="center"/>
    </xf>
    <xf numFmtId="0" fontId="4" fillId="0" borderId="1" xfId="4" applyBorder="1" applyAlignment="1">
      <alignment vertical="center"/>
    </xf>
    <xf numFmtId="2" fontId="4" fillId="0" borderId="14" xfId="4" applyNumberFormat="1" applyBorder="1" applyAlignment="1">
      <alignment vertical="center"/>
    </xf>
    <xf numFmtId="2" fontId="4" fillId="0" borderId="15" xfId="4" applyNumberFormat="1" applyBorder="1" applyAlignment="1">
      <alignment vertical="center"/>
    </xf>
    <xf numFmtId="0" fontId="4" fillId="0" borderId="15" xfId="4" applyBorder="1" applyAlignment="1">
      <alignment vertical="center"/>
    </xf>
    <xf numFmtId="0" fontId="5" fillId="0" borderId="0" xfId="3" applyAlignment="1">
      <alignment horizontal="center"/>
    </xf>
    <xf numFmtId="0" fontId="4" fillId="0" borderId="0" xfId="4"/>
    <xf numFmtId="0" fontId="6" fillId="0" borderId="0" xfId="1" applyAlignment="1">
      <alignment horizontal="center" vertical="center"/>
    </xf>
    <xf numFmtId="2" fontId="7" fillId="0" borderId="0" xfId="0" applyNumberFormat="1" applyFont="1"/>
    <xf numFmtId="2" fontId="7" fillId="0" borderId="0" xfId="4" applyNumberFormat="1" applyFont="1"/>
    <xf numFmtId="0" fontId="6" fillId="0" borderId="0" xfId="1"/>
    <xf numFmtId="0" fontId="6" fillId="0" borderId="13" xfId="1" applyBorder="1" applyAlignment="1">
      <alignment horizontal="center" vertical="center"/>
    </xf>
    <xf numFmtId="0" fontId="6" fillId="0" borderId="16" xfId="1" applyBorder="1" applyAlignment="1">
      <alignment horizontal="center" vertical="center"/>
    </xf>
    <xf numFmtId="0" fontId="5" fillId="0" borderId="13" xfId="3" applyBorder="1" applyAlignment="1">
      <alignment vertical="top"/>
    </xf>
    <xf numFmtId="0" fontId="15" fillId="0" borderId="1" xfId="12" applyBorder="1" applyAlignment="1">
      <alignment vertical="top"/>
    </xf>
    <xf numFmtId="0" fontId="15" fillId="0" borderId="15" xfId="12" applyBorder="1" applyAlignment="1">
      <alignment vertical="top"/>
    </xf>
    <xf numFmtId="2" fontId="7" fillId="0" borderId="13" xfId="4" applyNumberFormat="1" applyFont="1" applyBorder="1" applyAlignment="1">
      <alignment vertical="center"/>
    </xf>
    <xf numFmtId="2" fontId="7" fillId="0" borderId="1" xfId="3" applyNumberFormat="1" applyFont="1" applyBorder="1"/>
    <xf numFmtId="2" fontId="7" fillId="0" borderId="15" xfId="3" applyNumberFormat="1" applyFont="1" applyBorder="1"/>
    <xf numFmtId="0" fontId="4" fillId="0" borderId="22" xfId="4" applyBorder="1" applyAlignment="1">
      <alignment vertical="center"/>
    </xf>
    <xf numFmtId="0" fontId="9" fillId="0" borderId="17" xfId="3" applyFont="1" applyBorder="1" applyAlignment="1">
      <alignment horizontal="center" vertical="center" wrapText="1"/>
    </xf>
    <xf numFmtId="0" fontId="5" fillId="0" borderId="12" xfId="3" applyBorder="1" applyAlignment="1">
      <alignment horizontal="center" vertical="top"/>
    </xf>
    <xf numFmtId="0" fontId="3" fillId="0" borderId="1" xfId="14" applyBorder="1" applyAlignment="1">
      <alignment vertical="top"/>
    </xf>
    <xf numFmtId="2" fontId="3" fillId="0" borderId="1" xfId="14" applyNumberFormat="1" applyBorder="1"/>
    <xf numFmtId="0" fontId="11" fillId="0" borderId="0" xfId="14" applyFont="1"/>
    <xf numFmtId="0" fontId="3" fillId="0" borderId="13" xfId="14" applyBorder="1" applyAlignment="1">
      <alignment vertical="top"/>
    </xf>
    <xf numFmtId="0" fontId="5" fillId="0" borderId="38" xfId="3" applyBorder="1" applyAlignment="1">
      <alignment horizontal="center" vertical="top"/>
    </xf>
    <xf numFmtId="0" fontId="11" fillId="0" borderId="39" xfId="14" applyFont="1" applyBorder="1"/>
    <xf numFmtId="0" fontId="11" fillId="0" borderId="40" xfId="14" applyFont="1" applyBorder="1"/>
    <xf numFmtId="0" fontId="11" fillId="0" borderId="41" xfId="14" applyFont="1" applyBorder="1"/>
    <xf numFmtId="2" fontId="5" fillId="0" borderId="13" xfId="3" applyNumberFormat="1" applyBorder="1"/>
    <xf numFmtId="0" fontId="5" fillId="0" borderId="15" xfId="3" applyBorder="1" applyAlignment="1">
      <alignment vertical="top"/>
    </xf>
    <xf numFmtId="2" fontId="5" fillId="0" borderId="16" xfId="3" applyNumberFormat="1" applyBorder="1"/>
    <xf numFmtId="0" fontId="0" fillId="0" borderId="42" xfId="0" applyBorder="1"/>
    <xf numFmtId="0" fontId="15" fillId="0" borderId="16" xfId="12" applyBorder="1" applyAlignment="1">
      <alignment vertical="top"/>
    </xf>
    <xf numFmtId="0" fontId="7" fillId="0" borderId="5" xfId="3" applyFont="1" applyBorder="1" applyAlignment="1">
      <alignment horizontal="center" vertical="center" wrapText="1"/>
    </xf>
    <xf numFmtId="2" fontId="22" fillId="2" borderId="15" xfId="12" applyNumberFormat="1" applyFont="1" applyFill="1" applyBorder="1"/>
    <xf numFmtId="2" fontId="7" fillId="2" borderId="1" xfId="14" applyNumberFormat="1" applyFont="1" applyFill="1" applyBorder="1"/>
    <xf numFmtId="0" fontId="6" fillId="0" borderId="0" xfId="1" applyAlignment="1">
      <alignment horizontal="left" vertical="center"/>
    </xf>
    <xf numFmtId="0" fontId="2" fillId="0" borderId="0" xfId="3" applyFont="1"/>
    <xf numFmtId="0" fontId="1" fillId="0" borderId="2" xfId="1" applyFont="1" applyBorder="1" applyAlignment="1">
      <alignment wrapText="1"/>
    </xf>
    <xf numFmtId="0" fontId="1" fillId="0" borderId="2" xfId="1" applyFont="1" applyBorder="1" applyAlignment="1">
      <alignment vertical="top" wrapText="1"/>
    </xf>
    <xf numFmtId="0" fontId="6" fillId="0" borderId="0" xfId="1" applyAlignment="1">
      <alignment vertical="top"/>
    </xf>
    <xf numFmtId="0" fontId="1" fillId="0" borderId="0" xfId="1" applyFont="1"/>
    <xf numFmtId="2" fontId="6" fillId="0" borderId="0" xfId="1" applyNumberFormat="1" applyAlignment="1">
      <alignment horizontal="right"/>
    </xf>
    <xf numFmtId="0" fontId="6" fillId="0" borderId="0" xfId="1" applyAlignment="1">
      <alignment horizontal="center" vertical="top"/>
    </xf>
    <xf numFmtId="2" fontId="6" fillId="0" borderId="0" xfId="1" applyNumberFormat="1" applyAlignment="1">
      <alignment vertical="center"/>
    </xf>
    <xf numFmtId="2" fontId="6" fillId="0" borderId="0" xfId="1" applyNumberFormat="1"/>
    <xf numFmtId="0" fontId="6" fillId="0" borderId="0" xfId="1" applyAlignment="1">
      <alignment horizontal="right" vertical="center"/>
    </xf>
    <xf numFmtId="2" fontId="7" fillId="0" borderId="0" xfId="1" applyNumberFormat="1" applyFont="1" applyAlignment="1">
      <alignment horizontal="right" vertical="center"/>
    </xf>
    <xf numFmtId="2" fontId="7" fillId="0" borderId="0" xfId="1" applyNumberFormat="1" applyFont="1"/>
    <xf numFmtId="2" fontId="6" fillId="0" borderId="0" xfId="1" applyNumberFormat="1" applyAlignment="1">
      <alignment horizontal="right" vertical="top"/>
    </xf>
    <xf numFmtId="0" fontId="6" fillId="0" borderId="45" xfId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7" fillId="0" borderId="0" xfId="0" applyFont="1"/>
    <xf numFmtId="0" fontId="29" fillId="0" borderId="21" xfId="1" applyFont="1" applyBorder="1" applyAlignment="1">
      <alignment horizontal="center" vertical="center" wrapText="1"/>
    </xf>
    <xf numFmtId="0" fontId="30" fillId="0" borderId="29" xfId="1" applyFont="1" applyBorder="1" applyAlignment="1">
      <alignment horizontal="center" vertical="center" wrapText="1"/>
    </xf>
    <xf numFmtId="0" fontId="30" fillId="0" borderId="4" xfId="1" applyFont="1" applyBorder="1" applyAlignment="1">
      <alignment horizontal="center" vertical="center" wrapText="1"/>
    </xf>
    <xf numFmtId="0" fontId="30" fillId="0" borderId="50" xfId="1" applyFont="1" applyBorder="1" applyAlignment="1">
      <alignment horizontal="center" vertical="center" wrapText="1"/>
    </xf>
    <xf numFmtId="0" fontId="29" fillId="0" borderId="9" xfId="1" applyFont="1" applyBorder="1" applyAlignment="1">
      <alignment horizontal="center" vertical="center"/>
    </xf>
    <xf numFmtId="0" fontId="29" fillId="0" borderId="5" xfId="1" applyFont="1" applyBorder="1" applyAlignment="1">
      <alignment horizontal="center" vertical="center" wrapText="1"/>
    </xf>
    <xf numFmtId="0" fontId="29" fillId="0" borderId="8" xfId="1" applyFont="1" applyBorder="1" applyAlignment="1">
      <alignment horizontal="center" vertical="center" wrapText="1"/>
    </xf>
    <xf numFmtId="0" fontId="29" fillId="0" borderId="23" xfId="1" applyFont="1" applyBorder="1" applyAlignment="1">
      <alignment horizontal="center" vertical="center" wrapText="1"/>
    </xf>
    <xf numFmtId="0" fontId="29" fillId="0" borderId="6" xfId="1" applyFont="1" applyBorder="1" applyAlignment="1">
      <alignment horizontal="center" vertical="center" wrapText="1"/>
    </xf>
    <xf numFmtId="0" fontId="27" fillId="0" borderId="43" xfId="0" applyFont="1" applyBorder="1" applyAlignment="1">
      <alignment horizontal="center" vertical="center"/>
    </xf>
    <xf numFmtId="0" fontId="27" fillId="0" borderId="47" xfId="1" applyFont="1" applyBorder="1" applyAlignment="1">
      <alignment horizontal="center" vertical="center" wrapText="1"/>
    </xf>
    <xf numFmtId="0" fontId="27" fillId="0" borderId="44" xfId="1" applyFont="1" applyBorder="1" applyAlignment="1">
      <alignment wrapText="1"/>
    </xf>
    <xf numFmtId="2" fontId="27" fillId="0" borderId="45" xfId="1" applyNumberFormat="1" applyFont="1" applyBorder="1" applyAlignment="1">
      <alignment horizontal="right" vertical="top"/>
    </xf>
    <xf numFmtId="0" fontId="27" fillId="0" borderId="25" xfId="1" applyFont="1" applyBorder="1" applyAlignment="1">
      <alignment horizontal="center" vertical="center"/>
    </xf>
    <xf numFmtId="2" fontId="27" fillId="0" borderId="1" xfId="1" applyNumberFormat="1" applyFont="1" applyBorder="1" applyAlignment="1">
      <alignment vertical="center"/>
    </xf>
    <xf numFmtId="0" fontId="27" fillId="0" borderId="1" xfId="1" applyFont="1" applyBorder="1" applyAlignment="1">
      <alignment horizontal="right" vertical="center"/>
    </xf>
    <xf numFmtId="0" fontId="27" fillId="0" borderId="24" xfId="1" applyFont="1" applyBorder="1" applyAlignment="1">
      <alignment horizontal="right" vertical="center"/>
    </xf>
    <xf numFmtId="2" fontId="27" fillId="0" borderId="43" xfId="1" applyNumberFormat="1" applyFont="1" applyBorder="1" applyAlignment="1">
      <alignment vertical="center"/>
    </xf>
    <xf numFmtId="0" fontId="27" fillId="0" borderId="45" xfId="1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48" xfId="1" applyFont="1" applyBorder="1" applyAlignment="1">
      <alignment horizontal="center" vertical="center" wrapText="1"/>
    </xf>
    <xf numFmtId="0" fontId="27" fillId="0" borderId="2" xfId="1" applyFont="1" applyBorder="1" applyAlignment="1">
      <alignment horizontal="left" vertical="top" wrapText="1"/>
    </xf>
    <xf numFmtId="2" fontId="27" fillId="0" borderId="13" xfId="1" applyNumberFormat="1" applyFont="1" applyBorder="1" applyAlignment="1">
      <alignment horizontal="right" vertical="top"/>
    </xf>
    <xf numFmtId="2" fontId="27" fillId="0" borderId="12" xfId="1" applyNumberFormat="1" applyFont="1" applyBorder="1" applyAlignment="1">
      <alignment vertical="center"/>
    </xf>
    <xf numFmtId="0" fontId="27" fillId="0" borderId="13" xfId="1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7" fillId="0" borderId="28" xfId="1" applyFont="1" applyBorder="1" applyAlignment="1">
      <alignment horizontal="center" vertical="center" wrapText="1"/>
    </xf>
    <xf numFmtId="0" fontId="27" fillId="0" borderId="15" xfId="1" applyFont="1" applyBorder="1" applyAlignment="1">
      <alignment wrapText="1"/>
    </xf>
    <xf numFmtId="2" fontId="27" fillId="0" borderId="16" xfId="1" applyNumberFormat="1" applyFont="1" applyBorder="1" applyAlignment="1">
      <alignment horizontal="right" vertical="top"/>
    </xf>
    <xf numFmtId="0" fontId="27" fillId="0" borderId="14" xfId="1" applyFont="1" applyBorder="1" applyAlignment="1">
      <alignment horizontal="center" vertical="center"/>
    </xf>
    <xf numFmtId="2" fontId="27" fillId="0" borderId="15" xfId="1" applyNumberFormat="1" applyFont="1" applyBorder="1" applyAlignment="1">
      <alignment vertical="center"/>
    </xf>
    <xf numFmtId="0" fontId="27" fillId="0" borderId="15" xfId="1" applyFont="1" applyBorder="1" applyAlignment="1">
      <alignment horizontal="right" vertical="center"/>
    </xf>
    <xf numFmtId="2" fontId="27" fillId="0" borderId="14" xfId="1" applyNumberFormat="1" applyFont="1" applyBorder="1" applyAlignment="1">
      <alignment vertical="center"/>
    </xf>
    <xf numFmtId="0" fontId="27" fillId="0" borderId="16" xfId="1" applyFont="1" applyBorder="1" applyAlignment="1">
      <alignment horizontal="center" vertical="center"/>
    </xf>
    <xf numFmtId="0" fontId="1" fillId="0" borderId="2" xfId="3" applyFont="1" applyBorder="1" applyAlignment="1">
      <alignment wrapText="1"/>
    </xf>
    <xf numFmtId="0" fontId="1" fillId="0" borderId="1" xfId="4" applyFont="1" applyBorder="1" applyAlignment="1">
      <alignment vertical="center" wrapText="1"/>
    </xf>
    <xf numFmtId="0" fontId="1" fillId="0" borderId="15" xfId="4" applyFont="1" applyBorder="1" applyAlignment="1">
      <alignment vertical="center" wrapText="1"/>
    </xf>
    <xf numFmtId="2" fontId="7" fillId="0" borderId="16" xfId="4" applyNumberFormat="1" applyFont="1" applyBorder="1" applyAlignment="1">
      <alignment vertical="center"/>
    </xf>
    <xf numFmtId="0" fontId="1" fillId="0" borderId="44" xfId="3" applyFont="1" applyBorder="1" applyAlignment="1">
      <alignment wrapText="1"/>
    </xf>
    <xf numFmtId="0" fontId="5" fillId="0" borderId="45" xfId="3" applyBorder="1" applyAlignment="1">
      <alignment horizontal="center" vertical="top"/>
    </xf>
    <xf numFmtId="0" fontId="5" fillId="0" borderId="13" xfId="3" applyBorder="1" applyAlignment="1">
      <alignment horizontal="center" vertical="top"/>
    </xf>
    <xf numFmtId="0" fontId="1" fillId="0" borderId="51" xfId="3" applyFont="1" applyBorder="1" applyAlignment="1">
      <alignment wrapText="1"/>
    </xf>
    <xf numFmtId="0" fontId="5" fillId="0" borderId="16" xfId="3" applyBorder="1" applyAlignment="1">
      <alignment horizontal="center" vertical="top"/>
    </xf>
    <xf numFmtId="2" fontId="1" fillId="0" borderId="24" xfId="4" applyNumberFormat="1" applyFont="1" applyBorder="1" applyAlignment="1">
      <alignment vertical="center"/>
    </xf>
    <xf numFmtId="2" fontId="1" fillId="0" borderId="27" xfId="4" applyNumberFormat="1" applyFont="1" applyBorder="1" applyAlignment="1">
      <alignment vertical="center"/>
    </xf>
    <xf numFmtId="165" fontId="17" fillId="0" borderId="30" xfId="7" applyBorder="1" applyAlignment="1">
      <alignment vertical="top" wrapText="1"/>
    </xf>
    <xf numFmtId="165" fontId="17" fillId="0" borderId="34" xfId="7" applyBorder="1" applyAlignment="1">
      <alignment vertical="top" wrapText="1"/>
    </xf>
    <xf numFmtId="165" fontId="17" fillId="0" borderId="32" xfId="7" applyBorder="1" applyAlignment="1">
      <alignment horizontal="center" vertical="center"/>
    </xf>
    <xf numFmtId="165" fontId="17" fillId="0" borderId="35" xfId="7" applyBorder="1" applyAlignment="1">
      <alignment horizontal="center" vertical="center"/>
    </xf>
    <xf numFmtId="2" fontId="5" fillId="0" borderId="12" xfId="3" applyNumberFormat="1" applyBorder="1" applyAlignment="1">
      <alignment horizontal="center" vertical="center"/>
    </xf>
    <xf numFmtId="2" fontId="7" fillId="0" borderId="1" xfId="3" applyNumberFormat="1" applyFont="1" applyBorder="1" applyAlignment="1">
      <alignment horizontal="center" vertical="center"/>
    </xf>
    <xf numFmtId="2" fontId="5" fillId="0" borderId="14" xfId="3" applyNumberFormat="1" applyBorder="1" applyAlignment="1">
      <alignment horizontal="center" vertical="center"/>
    </xf>
    <xf numFmtId="2" fontId="7" fillId="0" borderId="15" xfId="3" applyNumberFormat="1" applyFont="1" applyBorder="1" applyAlignment="1">
      <alignment horizontal="center" vertical="center"/>
    </xf>
    <xf numFmtId="0" fontId="32" fillId="0" borderId="1" xfId="3" applyFont="1" applyBorder="1" applyAlignment="1">
      <alignment vertical="top"/>
    </xf>
    <xf numFmtId="0" fontId="32" fillId="0" borderId="13" xfId="3" applyFont="1" applyBorder="1" applyAlignment="1">
      <alignment vertical="top"/>
    </xf>
    <xf numFmtId="0" fontId="32" fillId="0" borderId="15" xfId="3" applyFont="1" applyBorder="1" applyAlignment="1">
      <alignment vertical="top"/>
    </xf>
    <xf numFmtId="0" fontId="32" fillId="0" borderId="16" xfId="3" applyFont="1" applyBorder="1" applyAlignment="1">
      <alignment vertical="top"/>
    </xf>
    <xf numFmtId="164" fontId="17" fillId="0" borderId="31" xfId="7" applyNumberFormat="1" applyBorder="1" applyAlignment="1">
      <alignment horizontal="center" vertical="center"/>
    </xf>
    <xf numFmtId="164" fontId="17" fillId="0" borderId="33" xfId="7" applyNumberFormat="1" applyBorder="1" applyAlignment="1">
      <alignment horizontal="center" vertical="center"/>
    </xf>
    <xf numFmtId="164" fontId="21" fillId="0" borderId="34" xfId="7" applyNumberFormat="1" applyFont="1" applyBorder="1" applyAlignment="1">
      <alignment horizontal="center" vertical="center"/>
    </xf>
    <xf numFmtId="2" fontId="15" fillId="0" borderId="12" xfId="12" applyNumberFormat="1" applyBorder="1" applyAlignment="1">
      <alignment horizontal="right" vertical="center"/>
    </xf>
    <xf numFmtId="2" fontId="15" fillId="0" borderId="1" xfId="12" applyNumberFormat="1" applyBorder="1" applyAlignment="1">
      <alignment horizontal="right" vertical="center"/>
    </xf>
    <xf numFmtId="2" fontId="15" fillId="0" borderId="14" xfId="12" applyNumberFormat="1" applyBorder="1" applyAlignment="1">
      <alignment horizontal="right" vertical="center"/>
    </xf>
    <xf numFmtId="2" fontId="15" fillId="0" borderId="15" xfId="12" applyNumberForma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24" fillId="0" borderId="3" xfId="12" applyFont="1" applyBorder="1" applyAlignment="1">
      <alignment horizontal="center" vertical="center"/>
    </xf>
    <xf numFmtId="0" fontId="24" fillId="0" borderId="36" xfId="12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7" fillId="0" borderId="50" xfId="3" applyFont="1" applyBorder="1" applyAlignment="1">
      <alignment horizontal="center" vertical="center"/>
    </xf>
    <xf numFmtId="0" fontId="6" fillId="0" borderId="0" xfId="1" applyAlignment="1">
      <alignment wrapText="1"/>
    </xf>
    <xf numFmtId="0" fontId="6" fillId="0" borderId="0" xfId="1" applyAlignment="1">
      <alignment horizontal="center"/>
    </xf>
    <xf numFmtId="2" fontId="6" fillId="0" borderId="0" xfId="1" applyNumberFormat="1" applyAlignment="1">
      <alignment horizontal="center" vertical="center"/>
    </xf>
    <xf numFmtId="2" fontId="10" fillId="0" borderId="0" xfId="1" applyNumberFormat="1" applyFont="1"/>
    <xf numFmtId="2" fontId="6" fillId="0" borderId="12" xfId="1" applyNumberFormat="1" applyBorder="1" applyAlignment="1">
      <alignment horizontal="center" vertical="center"/>
    </xf>
    <xf numFmtId="0" fontId="1" fillId="0" borderId="51" xfId="1" applyFont="1" applyBorder="1" applyAlignment="1">
      <alignment vertical="top" wrapText="1"/>
    </xf>
    <xf numFmtId="0" fontId="1" fillId="0" borderId="51" xfId="1" applyFont="1" applyBorder="1" applyAlignment="1">
      <alignment wrapText="1"/>
    </xf>
    <xf numFmtId="0" fontId="0" fillId="0" borderId="46" xfId="0" applyBorder="1" applyAlignment="1">
      <alignment horizontal="center" vertical="center"/>
    </xf>
    <xf numFmtId="0" fontId="6" fillId="0" borderId="49" xfId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50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0" xfId="1" applyFont="1" applyBorder="1" applyAlignment="1">
      <alignment horizontal="center" vertical="center" wrapText="1"/>
    </xf>
    <xf numFmtId="2" fontId="6" fillId="0" borderId="43" xfId="1" applyNumberFormat="1" applyBorder="1" applyAlignment="1">
      <alignment horizontal="center" vertical="center"/>
    </xf>
    <xf numFmtId="2" fontId="6" fillId="0" borderId="44" xfId="1" applyNumberFormat="1" applyBorder="1" applyAlignment="1">
      <alignment horizontal="center" vertical="center"/>
    </xf>
    <xf numFmtId="2" fontId="6" fillId="0" borderId="14" xfId="1" applyNumberFormat="1" applyBorder="1" applyAlignment="1">
      <alignment horizontal="center" vertical="center"/>
    </xf>
    <xf numFmtId="2" fontId="6" fillId="0" borderId="15" xfId="1" applyNumberForma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9" fillId="0" borderId="29" xfId="3" applyFont="1" applyBorder="1" applyAlignment="1">
      <alignment horizontal="center" vertical="center" wrapText="1"/>
    </xf>
    <xf numFmtId="0" fontId="1" fillId="0" borderId="47" xfId="3" applyFont="1" applyBorder="1" applyAlignment="1">
      <alignment vertical="top" wrapText="1"/>
    </xf>
    <xf numFmtId="0" fontId="1" fillId="0" borderId="22" xfId="3" applyFont="1" applyBorder="1" applyAlignment="1">
      <alignment vertical="top" wrapText="1"/>
    </xf>
    <xf numFmtId="0" fontId="1" fillId="0" borderId="28" xfId="3" applyFont="1" applyBorder="1" applyAlignment="1">
      <alignment vertical="top" wrapText="1"/>
    </xf>
    <xf numFmtId="0" fontId="0" fillId="0" borderId="1" xfId="0" applyBorder="1"/>
    <xf numFmtId="0" fontId="7" fillId="0" borderId="43" xfId="0" applyFont="1" applyBorder="1" applyAlignment="1">
      <alignment horizontal="center" vertical="center"/>
    </xf>
    <xf numFmtId="164" fontId="25" fillId="0" borderId="30" xfId="7" applyNumberFormat="1" applyFont="1" applyBorder="1" applyAlignment="1">
      <alignment horizontal="center" vertical="center"/>
    </xf>
    <xf numFmtId="0" fontId="15" fillId="0" borderId="39" xfId="12" applyBorder="1" applyAlignment="1">
      <alignment horizontal="center"/>
    </xf>
    <xf numFmtId="2" fontId="7" fillId="0" borderId="5" xfId="3" applyNumberFormat="1" applyFont="1" applyBorder="1" applyAlignment="1">
      <alignment horizontal="center" vertical="center" wrapText="1"/>
    </xf>
    <xf numFmtId="2" fontId="26" fillId="0" borderId="1" xfId="3" applyNumberFormat="1" applyFont="1" applyBorder="1"/>
    <xf numFmtId="2" fontId="7" fillId="2" borderId="13" xfId="0" applyNumberFormat="1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>
      <alignment horizontal="center" vertical="center"/>
    </xf>
    <xf numFmtId="0" fontId="7" fillId="0" borderId="11" xfId="3" applyFont="1" applyBorder="1"/>
    <xf numFmtId="0" fontId="7" fillId="0" borderId="5" xfId="3" applyFont="1" applyBorder="1"/>
    <xf numFmtId="0" fontId="8" fillId="0" borderId="2" xfId="2" applyBorder="1"/>
    <xf numFmtId="0" fontId="4" fillId="0" borderId="2" xfId="4" applyBorder="1" applyAlignment="1">
      <alignment horizontal="center"/>
    </xf>
    <xf numFmtId="0" fontId="5" fillId="0" borderId="43" xfId="3" applyBorder="1"/>
    <xf numFmtId="0" fontId="5" fillId="0" borderId="44" xfId="3" applyBorder="1"/>
    <xf numFmtId="0" fontId="5" fillId="0" borderId="53" xfId="3" applyBorder="1" applyAlignment="1">
      <alignment horizontal="center"/>
    </xf>
    <xf numFmtId="2" fontId="4" fillId="0" borderId="44" xfId="4" applyNumberFormat="1" applyBorder="1" applyAlignment="1">
      <alignment vertical="center"/>
    </xf>
    <xf numFmtId="0" fontId="4" fillId="0" borderId="44" xfId="4" applyBorder="1" applyAlignment="1">
      <alignment vertical="center"/>
    </xf>
    <xf numFmtId="0" fontId="4" fillId="0" borderId="47" xfId="4" applyBorder="1" applyAlignment="1">
      <alignment vertical="center"/>
    </xf>
    <xf numFmtId="2" fontId="7" fillId="0" borderId="54" xfId="4" applyNumberFormat="1" applyFont="1" applyBorder="1" applyAlignment="1">
      <alignment vertical="center"/>
    </xf>
    <xf numFmtId="0" fontId="5" fillId="0" borderId="12" xfId="3" applyBorder="1"/>
    <xf numFmtId="2" fontId="7" fillId="0" borderId="55" xfId="4" applyNumberFormat="1" applyFont="1" applyBorder="1" applyAlignment="1">
      <alignment vertical="center"/>
    </xf>
    <xf numFmtId="0" fontId="5" fillId="0" borderId="14" xfId="3" applyBorder="1" applyAlignment="1">
      <alignment vertical="top"/>
    </xf>
    <xf numFmtId="0" fontId="5" fillId="0" borderId="51" xfId="3" applyBorder="1"/>
    <xf numFmtId="0" fontId="5" fillId="0" borderId="36" xfId="3" applyBorder="1" applyAlignment="1">
      <alignment horizontal="center"/>
    </xf>
    <xf numFmtId="0" fontId="4" fillId="0" borderId="28" xfId="4" applyBorder="1" applyAlignment="1">
      <alignment vertical="center"/>
    </xf>
    <xf numFmtId="2" fontId="7" fillId="0" borderId="56" xfId="4" applyNumberFormat="1" applyFont="1" applyBorder="1" applyAlignment="1">
      <alignment vertical="center"/>
    </xf>
    <xf numFmtId="2" fontId="4" fillId="0" borderId="43" xfId="4" applyNumberFormat="1" applyBorder="1" applyAlignment="1">
      <alignment vertical="center"/>
    </xf>
    <xf numFmtId="0" fontId="7" fillId="0" borderId="21" xfId="3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  <xf numFmtId="0" fontId="7" fillId="0" borderId="17" xfId="3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 wrapText="1"/>
    </xf>
    <xf numFmtId="0" fontId="7" fillId="0" borderId="18" xfId="3" applyFont="1" applyBorder="1" applyAlignment="1">
      <alignment horizontal="center" vertical="center" wrapText="1"/>
    </xf>
    <xf numFmtId="0" fontId="0" fillId="0" borderId="2" xfId="0" applyBorder="1"/>
    <xf numFmtId="0" fontId="14" fillId="0" borderId="46" xfId="0" applyFont="1" applyBorder="1"/>
    <xf numFmtId="2" fontId="14" fillId="0" borderId="2" xfId="0" applyNumberFormat="1" applyFont="1" applyBorder="1"/>
    <xf numFmtId="0" fontId="14" fillId="0" borderId="2" xfId="0" applyFont="1" applyBorder="1"/>
    <xf numFmtId="2" fontId="14" fillId="0" borderId="20" xfId="0" applyNumberFormat="1" applyFont="1" applyBorder="1"/>
    <xf numFmtId="0" fontId="14" fillId="0" borderId="12" xfId="4" applyFont="1" applyBorder="1"/>
    <xf numFmtId="2" fontId="14" fillId="0" borderId="1" xfId="4" applyNumberFormat="1" applyFont="1" applyBorder="1"/>
    <xf numFmtId="0" fontId="14" fillId="0" borderId="1" xfId="4" applyFont="1" applyBorder="1"/>
    <xf numFmtId="0" fontId="14" fillId="0" borderId="20" xfId="0" applyFont="1" applyBorder="1"/>
    <xf numFmtId="0" fontId="14" fillId="0" borderId="0" xfId="4" applyFont="1"/>
    <xf numFmtId="0" fontId="14" fillId="0" borderId="42" xfId="4" applyFont="1" applyBorder="1"/>
    <xf numFmtId="0" fontId="14" fillId="0" borderId="39" xfId="4" applyFont="1" applyBorder="1"/>
    <xf numFmtId="0" fontId="14" fillId="0" borderId="40" xfId="4" applyFont="1" applyBorder="1"/>
    <xf numFmtId="0" fontId="14" fillId="0" borderId="41" xfId="0" applyFont="1" applyBorder="1"/>
    <xf numFmtId="2" fontId="5" fillId="0" borderId="46" xfId="3" applyNumberFormat="1" applyBorder="1"/>
    <xf numFmtId="2" fontId="5" fillId="0" borderId="2" xfId="3" applyNumberFormat="1" applyBorder="1"/>
    <xf numFmtId="0" fontId="7" fillId="0" borderId="50" xfId="3" applyFont="1" applyBorder="1" applyAlignment="1">
      <alignment horizontal="center" vertical="center" wrapText="1"/>
    </xf>
    <xf numFmtId="2" fontId="7" fillId="2" borderId="49" xfId="0" applyNumberFormat="1" applyFont="1" applyFill="1" applyBorder="1"/>
    <xf numFmtId="2" fontId="7" fillId="2" borderId="13" xfId="0" applyNumberFormat="1" applyFont="1" applyFill="1" applyBorder="1"/>
    <xf numFmtId="0" fontId="14" fillId="0" borderId="52" xfId="4" applyFont="1" applyBorder="1" applyAlignment="1">
      <alignment wrapText="1"/>
    </xf>
    <xf numFmtId="2" fontId="14" fillId="0" borderId="26" xfId="4" applyNumberFormat="1" applyFont="1" applyBorder="1" applyAlignment="1">
      <alignment horizontal="center"/>
    </xf>
    <xf numFmtId="2" fontId="33" fillId="2" borderId="1" xfId="1" applyNumberFormat="1" applyFont="1" applyFill="1" applyBorder="1" applyAlignment="1">
      <alignment horizontal="center" vertical="center"/>
    </xf>
    <xf numFmtId="2" fontId="33" fillId="2" borderId="15" xfId="1" applyNumberFormat="1" applyFont="1" applyFill="1" applyBorder="1" applyAlignment="1">
      <alignment horizontal="center" vertical="center"/>
    </xf>
    <xf numFmtId="2" fontId="33" fillId="2" borderId="44" xfId="1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wrapText="1"/>
    </xf>
    <xf numFmtId="2" fontId="26" fillId="0" borderId="44" xfId="1" applyNumberFormat="1" applyFont="1" applyBorder="1" applyAlignment="1">
      <alignment horizontal="center" vertical="center"/>
    </xf>
    <xf numFmtId="2" fontId="26" fillId="0" borderId="1" xfId="1" applyNumberFormat="1" applyFont="1" applyBorder="1" applyAlignment="1">
      <alignment horizontal="center" vertical="center"/>
    </xf>
    <xf numFmtId="2" fontId="26" fillId="0" borderId="15" xfId="1" applyNumberFormat="1" applyFont="1" applyBorder="1" applyAlignment="1">
      <alignment horizontal="center" vertical="center"/>
    </xf>
    <xf numFmtId="49" fontId="36" fillId="4" borderId="57" xfId="0" applyNumberFormat="1" applyFont="1" applyFill="1" applyBorder="1" applyAlignment="1">
      <alignment horizontal="center" vertical="center" wrapText="1"/>
    </xf>
    <xf numFmtId="49" fontId="37" fillId="4" borderId="57" xfId="0" applyNumberFormat="1" applyFont="1" applyFill="1" applyBorder="1" applyAlignment="1">
      <alignment horizontal="center" vertical="center" wrapText="1"/>
    </xf>
    <xf numFmtId="49" fontId="36" fillId="5" borderId="58" xfId="0" applyNumberFormat="1" applyFont="1" applyFill="1" applyBorder="1" applyAlignment="1">
      <alignment horizontal="center"/>
    </xf>
    <xf numFmtId="49" fontId="36" fillId="5" borderId="58" xfId="0" applyNumberFormat="1" applyFont="1" applyFill="1" applyBorder="1" applyAlignment="1">
      <alignment horizontal="center" wrapText="1"/>
    </xf>
    <xf numFmtId="0" fontId="36" fillId="5" borderId="58" xfId="0" applyFont="1" applyFill="1" applyBorder="1" applyAlignment="1">
      <alignment horizontal="center"/>
    </xf>
    <xf numFmtId="49" fontId="36" fillId="5" borderId="58" xfId="0" applyNumberFormat="1" applyFont="1" applyFill="1" applyBorder="1" applyAlignment="1">
      <alignment horizontal="left" wrapText="1"/>
    </xf>
    <xf numFmtId="4" fontId="36" fillId="5" borderId="58" xfId="0" applyNumberFormat="1" applyFont="1" applyFill="1" applyBorder="1" applyAlignment="1">
      <alignment horizontal="right"/>
    </xf>
    <xf numFmtId="4" fontId="37" fillId="5" borderId="58" xfId="0" applyNumberFormat="1" applyFont="1" applyFill="1" applyBorder="1" applyAlignment="1">
      <alignment horizontal="right"/>
    </xf>
    <xf numFmtId="49" fontId="36" fillId="6" borderId="58" xfId="0" applyNumberFormat="1" applyFont="1" applyFill="1" applyBorder="1" applyAlignment="1">
      <alignment horizontal="center"/>
    </xf>
    <xf numFmtId="49" fontId="36" fillId="6" borderId="58" xfId="0" applyNumberFormat="1" applyFont="1" applyFill="1" applyBorder="1" applyAlignment="1">
      <alignment horizontal="center" wrapText="1"/>
    </xf>
    <xf numFmtId="0" fontId="36" fillId="6" borderId="58" xfId="0" applyFont="1" applyFill="1" applyBorder="1" applyAlignment="1">
      <alignment horizontal="center"/>
    </xf>
    <xf numFmtId="49" fontId="36" fillId="6" borderId="58" xfId="0" applyNumberFormat="1" applyFont="1" applyFill="1" applyBorder="1" applyAlignment="1">
      <alignment horizontal="left" wrapText="1"/>
    </xf>
    <xf numFmtId="4" fontId="36" fillId="6" borderId="58" xfId="0" applyNumberFormat="1" applyFont="1" applyFill="1" applyBorder="1" applyAlignment="1">
      <alignment horizontal="right"/>
    </xf>
    <xf numFmtId="0" fontId="37" fillId="6" borderId="58" xfId="0" applyFont="1" applyFill="1" applyBorder="1" applyAlignment="1">
      <alignment horizontal="left" vertical="center"/>
    </xf>
    <xf numFmtId="0" fontId="37" fillId="6" borderId="58" xfId="0" applyFont="1" applyFill="1" applyBorder="1" applyAlignment="1">
      <alignment horizontal="left" vertical="center" wrapText="1"/>
    </xf>
    <xf numFmtId="4" fontId="37" fillId="6" borderId="58" xfId="0" applyNumberFormat="1" applyFont="1" applyFill="1" applyBorder="1" applyAlignment="1">
      <alignment horizontal="right" vertical="center"/>
    </xf>
    <xf numFmtId="2" fontId="4" fillId="0" borderId="46" xfId="4" applyNumberFormat="1" applyBorder="1" applyAlignment="1">
      <alignment vertical="center"/>
    </xf>
    <xf numFmtId="2" fontId="4" fillId="0" borderId="2" xfId="4" applyNumberFormat="1" applyBorder="1" applyAlignment="1">
      <alignment vertical="center"/>
    </xf>
    <xf numFmtId="0" fontId="1" fillId="0" borderId="2" xfId="4" applyFont="1" applyBorder="1" applyAlignment="1">
      <alignment vertical="center" wrapText="1"/>
    </xf>
    <xf numFmtId="0" fontId="4" fillId="0" borderId="2" xfId="4" applyBorder="1" applyAlignment="1">
      <alignment vertical="center"/>
    </xf>
    <xf numFmtId="2" fontId="1" fillId="0" borderId="59" xfId="4" applyNumberFormat="1" applyFont="1" applyBorder="1" applyAlignment="1">
      <alignment vertical="center"/>
    </xf>
    <xf numFmtId="2" fontId="7" fillId="0" borderId="49" xfId="4" applyNumberFormat="1" applyFont="1" applyBorder="1" applyAlignment="1">
      <alignment vertical="center"/>
    </xf>
    <xf numFmtId="2" fontId="5" fillId="0" borderId="46" xfId="3" applyNumberFormat="1" applyBorder="1" applyAlignment="1">
      <alignment horizontal="center" vertical="center"/>
    </xf>
    <xf numFmtId="2" fontId="7" fillId="0" borderId="2" xfId="3" applyNumberFormat="1" applyFont="1" applyBorder="1" applyAlignment="1">
      <alignment horizontal="center" vertical="center"/>
    </xf>
    <xf numFmtId="0" fontId="32" fillId="0" borderId="2" xfId="3" applyFont="1" applyBorder="1" applyAlignment="1">
      <alignment vertical="top"/>
    </xf>
    <xf numFmtId="0" fontId="32" fillId="0" borderId="49" xfId="3" applyFont="1" applyBorder="1" applyAlignment="1">
      <alignment vertical="top"/>
    </xf>
    <xf numFmtId="164" fontId="17" fillId="0" borderId="60" xfId="7" applyNumberFormat="1" applyBorder="1" applyAlignment="1">
      <alignment horizontal="center" vertical="center"/>
    </xf>
    <xf numFmtId="164" fontId="25" fillId="0" borderId="61" xfId="7" applyNumberFormat="1" applyFont="1" applyBorder="1" applyAlignment="1">
      <alignment horizontal="center" vertical="center"/>
    </xf>
    <xf numFmtId="165" fontId="17" fillId="0" borderId="61" xfId="7" applyBorder="1" applyAlignment="1">
      <alignment vertical="top" wrapText="1"/>
    </xf>
    <xf numFmtId="165" fontId="17" fillId="0" borderId="62" xfId="7" applyBorder="1" applyAlignment="1">
      <alignment horizontal="center" vertical="center"/>
    </xf>
    <xf numFmtId="2" fontId="15" fillId="0" borderId="46" xfId="12" applyNumberFormat="1" applyBorder="1" applyAlignment="1">
      <alignment horizontal="right" vertical="center"/>
    </xf>
    <xf numFmtId="2" fontId="15" fillId="0" borderId="2" xfId="12" applyNumberFormat="1" applyBorder="1" applyAlignment="1">
      <alignment horizontal="right" vertical="center"/>
    </xf>
    <xf numFmtId="0" fontId="15" fillId="0" borderId="2" xfId="12" applyBorder="1" applyAlignment="1">
      <alignment vertical="top"/>
    </xf>
    <xf numFmtId="0" fontId="15" fillId="0" borderId="63" xfId="12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" fontId="7" fillId="2" borderId="49" xfId="0" applyNumberFormat="1" applyFont="1" applyFill="1" applyBorder="1" applyAlignment="1">
      <alignment horizontal="center" vertical="center"/>
    </xf>
    <xf numFmtId="0" fontId="7" fillId="0" borderId="21" xfId="3" applyFont="1" applyBorder="1" applyAlignment="1">
      <alignment horizontal="center" vertical="center" wrapText="1"/>
    </xf>
    <xf numFmtId="0" fontId="7" fillId="0" borderId="17" xfId="3" applyFont="1" applyBorder="1" applyAlignment="1">
      <alignment horizontal="center" vertical="center" wrapText="1"/>
    </xf>
    <xf numFmtId="2" fontId="35" fillId="2" borderId="44" xfId="1" applyNumberFormat="1" applyFont="1" applyFill="1" applyBorder="1" applyAlignment="1">
      <alignment vertical="center"/>
    </xf>
    <xf numFmtId="2" fontId="35" fillId="2" borderId="1" xfId="1" applyNumberFormat="1" applyFont="1" applyFill="1" applyBorder="1" applyAlignment="1">
      <alignment vertical="center"/>
    </xf>
    <xf numFmtId="2" fontId="35" fillId="2" borderId="15" xfId="1" applyNumberFormat="1" applyFont="1" applyFill="1" applyBorder="1" applyAlignment="1">
      <alignment vertical="center"/>
    </xf>
    <xf numFmtId="2" fontId="38" fillId="0" borderId="13" xfId="1" applyNumberFormat="1" applyFont="1" applyBorder="1" applyAlignment="1">
      <alignment horizontal="right" vertical="center"/>
    </xf>
    <xf numFmtId="2" fontId="38" fillId="0" borderId="16" xfId="1" applyNumberFormat="1" applyFont="1" applyBorder="1" applyAlignment="1">
      <alignment horizontal="right" vertical="center"/>
    </xf>
    <xf numFmtId="2" fontId="6" fillId="0" borderId="46" xfId="1" applyNumberFormat="1" applyBorder="1" applyAlignment="1">
      <alignment horizontal="center" vertical="center"/>
    </xf>
    <xf numFmtId="2" fontId="6" fillId="0" borderId="2" xfId="1" applyNumberFormat="1" applyBorder="1" applyAlignment="1">
      <alignment horizontal="center" vertical="center"/>
    </xf>
    <xf numFmtId="2" fontId="33" fillId="2" borderId="2" xfId="1" applyNumberFormat="1" applyFont="1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1" fillId="0" borderId="44" xfId="1" applyFont="1" applyBorder="1" applyAlignment="1">
      <alignment vertical="top" wrapText="1"/>
    </xf>
    <xf numFmtId="0" fontId="1" fillId="0" borderId="44" xfId="1" applyFont="1" applyBorder="1" applyAlignment="1">
      <alignment wrapText="1"/>
    </xf>
    <xf numFmtId="0" fontId="31" fillId="3" borderId="37" xfId="0" applyFont="1" applyFill="1" applyBorder="1" applyAlignment="1">
      <alignment horizontal="center"/>
    </xf>
    <xf numFmtId="0" fontId="31" fillId="3" borderId="18" xfId="0" applyFont="1" applyFill="1" applyBorder="1" applyAlignment="1">
      <alignment horizontal="center"/>
    </xf>
    <xf numFmtId="0" fontId="31" fillId="3" borderId="19" xfId="0" applyFont="1" applyFill="1" applyBorder="1" applyAlignment="1">
      <alignment horizontal="center"/>
    </xf>
    <xf numFmtId="0" fontId="7" fillId="3" borderId="37" xfId="3" applyFont="1" applyFill="1" applyBorder="1" applyAlignment="1">
      <alignment horizontal="center"/>
    </xf>
    <xf numFmtId="0" fontId="7" fillId="3" borderId="18" xfId="3" applyFont="1" applyFill="1" applyBorder="1" applyAlignment="1">
      <alignment horizontal="center"/>
    </xf>
    <xf numFmtId="0" fontId="7" fillId="3" borderId="19" xfId="3" applyFont="1" applyFill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3" borderId="37" xfId="0" applyFont="1" applyFill="1" applyBorder="1" applyAlignment="1">
      <alignment horizontal="center"/>
    </xf>
    <xf numFmtId="0" fontId="7" fillId="3" borderId="18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34" fillId="3" borderId="37" xfId="0" applyFont="1" applyFill="1" applyBorder="1" applyAlignment="1">
      <alignment horizontal="center" wrapText="1"/>
    </xf>
    <xf numFmtId="0" fontId="34" fillId="3" borderId="18" xfId="0" applyFont="1" applyFill="1" applyBorder="1" applyAlignment="1">
      <alignment horizontal="center" wrapText="1"/>
    </xf>
    <xf numFmtId="0" fontId="34" fillId="3" borderId="19" xfId="0" applyFont="1" applyFill="1" applyBorder="1" applyAlignment="1">
      <alignment horizontal="center" wrapText="1"/>
    </xf>
    <xf numFmtId="0" fontId="28" fillId="3" borderId="18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8" fillId="3" borderId="37" xfId="0" applyFont="1" applyFill="1" applyBorder="1" applyAlignment="1">
      <alignment horizontal="center"/>
    </xf>
    <xf numFmtId="0" fontId="14" fillId="0" borderId="2" xfId="4" applyFont="1" applyBorder="1" applyAlignment="1">
      <alignment horizontal="left" vertical="top" wrapText="1"/>
    </xf>
    <xf numFmtId="0" fontId="14" fillId="0" borderId="1" xfId="4" applyFont="1" applyBorder="1" applyAlignment="1">
      <alignment horizontal="left" vertical="top" wrapText="1"/>
    </xf>
    <xf numFmtId="0" fontId="14" fillId="0" borderId="15" xfId="4" applyFont="1" applyBorder="1" applyAlignment="1">
      <alignment horizontal="left" vertical="top" wrapText="1"/>
    </xf>
    <xf numFmtId="0" fontId="4" fillId="3" borderId="9" xfId="3" applyFont="1" applyFill="1" applyBorder="1" applyAlignment="1">
      <alignment horizontal="center"/>
    </xf>
    <xf numFmtId="0" fontId="4" fillId="3" borderId="8" xfId="3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2" fillId="3" borderId="37" xfId="3" applyFont="1" applyFill="1" applyBorder="1" applyAlignment="1">
      <alignment horizontal="center"/>
    </xf>
    <xf numFmtId="0" fontId="2" fillId="3" borderId="18" xfId="3" applyFont="1" applyFill="1" applyBorder="1" applyAlignment="1">
      <alignment horizontal="center"/>
    </xf>
    <xf numFmtId="0" fontId="2" fillId="3" borderId="19" xfId="3" applyFont="1" applyFill="1" applyBorder="1" applyAlignment="1">
      <alignment horizontal="center"/>
    </xf>
  </cellXfs>
  <cellStyles count="15">
    <cellStyle name="Excel Built-in Hyperlink" xfId="6" xr:uid="{14D6A1CE-3289-432A-9044-BF418658CF5F}"/>
    <cellStyle name="Excel Built-in Normal" xfId="7" xr:uid="{C35322B1-CDD4-440F-9A6D-49934D17F9B5}"/>
    <cellStyle name="Heading" xfId="8" xr:uid="{EDDD8BC4-6EE5-477E-B37E-2D363BFD338A}"/>
    <cellStyle name="Heading1" xfId="9" xr:uid="{88C9CEE8-DD41-4A6B-AB60-55C1D5AADF8D}"/>
    <cellStyle name="Hüperlink" xfId="2" builtinId="8"/>
    <cellStyle name="Hüperlink 2" xfId="13" xr:uid="{C11AC09A-E6C0-48A6-8B85-EE661D880B65}"/>
    <cellStyle name="Normaallaad" xfId="0" builtinId="0"/>
    <cellStyle name="Normaallaad 2" xfId="1" xr:uid="{D3B88397-FB9F-45CB-8F40-2A604CD860FD}"/>
    <cellStyle name="Normaallaad 3" xfId="3" xr:uid="{29BCB096-0584-4B1D-A0AA-C1A7ABD0A6E2}"/>
    <cellStyle name="Normaallaad 4" xfId="4" xr:uid="{A66B8376-17CF-476B-A9A0-F5F153AD4E38}"/>
    <cellStyle name="Normaallaad 5" xfId="5" xr:uid="{55AE4DA8-803F-43FD-999B-66D49279DC7C}"/>
    <cellStyle name="Normaallaad 6" xfId="12" xr:uid="{3A4B191D-4422-425A-86CC-B81E878DAC5F}"/>
    <cellStyle name="Normaallaad 7" xfId="14" xr:uid="{2D407E23-6EF5-4185-BAED-73BE0D1F3EA7}"/>
    <cellStyle name="Result" xfId="10" xr:uid="{0F9861B0-FF0A-4771-A8C0-6AE4C437747D}"/>
    <cellStyle name="Result2" xfId="11" xr:uid="{524BE096-D580-4C59-8F0F-20322AF28D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vmtbetoon.ee/pikniku-ja-mangulauad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velomarket.ee/pood/velotrenazoor-bh-fitness-i-tfb-med/" TargetMode="External"/><Relationship Id="rId2" Type="http://schemas.openxmlformats.org/officeDocument/2006/relationships/hyperlink" Target="https://velomarket.ee/pood/soudeergomeeter-hammer-pro-force-ii/" TargetMode="External"/><Relationship Id="rId1" Type="http://schemas.openxmlformats.org/officeDocument/2006/relationships/hyperlink" Target="https://velomarket.ee/pood/jooksulint-tunturi-competence-t10-treadmill/" TargetMode="External"/><Relationship Id="rId4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pood.invatooted.ee/product/kummist-kaldtee-frr-24mm/" TargetMode="External"/><Relationship Id="rId7" Type="http://schemas.openxmlformats.org/officeDocument/2006/relationships/printerSettings" Target="../printerSettings/printerSettings4.bin"/><Relationship Id="rId2" Type="http://schemas.openxmlformats.org/officeDocument/2006/relationships/hyperlink" Target="https://teresa.ee/toode/teleskoopkaldtee-692/" TargetMode="External"/><Relationship Id="rId1" Type="http://schemas.openxmlformats.org/officeDocument/2006/relationships/hyperlink" Target="https://teresa.ee/toode/platvormkaldtee/" TargetMode="External"/><Relationship Id="rId6" Type="http://schemas.openxmlformats.org/officeDocument/2006/relationships/hyperlink" Target="https://teresa.ee/toode/teleskoopkaldtee-692/" TargetMode="External"/><Relationship Id="rId5" Type="http://schemas.openxmlformats.org/officeDocument/2006/relationships/hyperlink" Target="https://teresa.ee/toode/teleskoopkaldtee-692/" TargetMode="External"/><Relationship Id="rId4" Type="http://schemas.openxmlformats.org/officeDocument/2006/relationships/hyperlink" Target="https://invago.ee/product/kaasaskantavad-kaldteed-sf-d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workbookViewId="0">
      <selection activeCell="H21" sqref="H21"/>
    </sheetView>
  </sheetViews>
  <sheetFormatPr defaultRowHeight="14.5" x14ac:dyDescent="0.35"/>
  <cols>
    <col min="2" max="2" width="12.7265625" customWidth="1"/>
    <col min="3" max="3" width="10" customWidth="1"/>
    <col min="4" max="5" width="6" bestFit="1" customWidth="1"/>
    <col min="6" max="6" width="8.26953125" bestFit="1" customWidth="1"/>
    <col min="7" max="7" width="8" bestFit="1" customWidth="1"/>
    <col min="8" max="8" width="6" bestFit="1" customWidth="1"/>
    <col min="9" max="9" width="8.26953125" bestFit="1" customWidth="1"/>
    <col min="10" max="10" width="8" bestFit="1" customWidth="1"/>
    <col min="11" max="11" width="6" bestFit="1" customWidth="1"/>
    <col min="12" max="12" width="8.26953125" bestFit="1" customWidth="1"/>
    <col min="13" max="13" width="8" bestFit="1" customWidth="1"/>
    <col min="14" max="14" width="6" bestFit="1" customWidth="1"/>
    <col min="15" max="15" width="8.26953125" bestFit="1" customWidth="1"/>
    <col min="16" max="16" width="8" bestFit="1" customWidth="1"/>
  </cols>
  <sheetData>
    <row r="1" spans="1:16" s="228" customFormat="1" ht="47.5" customHeight="1" thickBot="1" x14ac:dyDescent="0.4">
      <c r="C1" s="229"/>
      <c r="E1" s="294" t="s">
        <v>133</v>
      </c>
      <c r="F1" s="295"/>
      <c r="G1" s="296"/>
      <c r="H1" s="294" t="s">
        <v>15</v>
      </c>
      <c r="I1" s="295"/>
      <c r="J1" s="296"/>
      <c r="K1" s="294" t="s">
        <v>16</v>
      </c>
      <c r="L1" s="295"/>
      <c r="M1" s="296"/>
      <c r="N1" s="294" t="s">
        <v>132</v>
      </c>
      <c r="O1" s="295"/>
      <c r="P1" s="296"/>
    </row>
    <row r="2" spans="1:16" ht="73" thickBot="1" x14ac:dyDescent="0.4">
      <c r="A2" s="157" t="s">
        <v>25</v>
      </c>
      <c r="B2" s="2" t="s">
        <v>0</v>
      </c>
      <c r="C2" s="2" t="s">
        <v>81</v>
      </c>
      <c r="D2" s="158" t="s">
        <v>4</v>
      </c>
      <c r="E2" s="159" t="s">
        <v>5</v>
      </c>
      <c r="F2" s="160" t="s">
        <v>98</v>
      </c>
      <c r="G2" s="161" t="s">
        <v>86</v>
      </c>
      <c r="H2" s="159" t="s">
        <v>82</v>
      </c>
      <c r="I2" s="160" t="s">
        <v>99</v>
      </c>
      <c r="J2" s="161" t="s">
        <v>86</v>
      </c>
      <c r="K2" s="159" t="s">
        <v>5</v>
      </c>
      <c r="L2" s="160" t="s">
        <v>98</v>
      </c>
      <c r="M2" s="161" t="s">
        <v>86</v>
      </c>
      <c r="N2" s="159" t="s">
        <v>5</v>
      </c>
      <c r="O2" s="160" t="s">
        <v>98</v>
      </c>
      <c r="P2" s="161" t="s">
        <v>86</v>
      </c>
    </row>
    <row r="3" spans="1:16" ht="29" x14ac:dyDescent="0.35">
      <c r="A3" s="279">
        <v>8</v>
      </c>
      <c r="B3" s="280" t="s">
        <v>93</v>
      </c>
      <c r="C3" s="281" t="s">
        <v>95</v>
      </c>
      <c r="D3" s="75">
        <v>1</v>
      </c>
      <c r="E3" s="162">
        <v>0</v>
      </c>
      <c r="F3" s="163">
        <v>0</v>
      </c>
      <c r="G3" s="75"/>
      <c r="H3" s="162">
        <v>0</v>
      </c>
      <c r="I3" s="163">
        <v>0</v>
      </c>
      <c r="J3" s="75"/>
      <c r="K3" s="162">
        <v>32.701599999999999</v>
      </c>
      <c r="L3" s="227">
        <f t="shared" ref="L3:L9" si="0">D3*K3</f>
        <v>32.701599999999999</v>
      </c>
      <c r="M3" s="75"/>
      <c r="N3" s="162">
        <v>15</v>
      </c>
      <c r="O3" s="230">
        <f t="shared" ref="O3:O9" si="1">D3*N3</f>
        <v>15</v>
      </c>
      <c r="P3" s="75">
        <v>3.72</v>
      </c>
    </row>
    <row r="4" spans="1:16" ht="29" x14ac:dyDescent="0.35">
      <c r="A4" s="155">
        <v>19</v>
      </c>
      <c r="B4" s="64" t="s">
        <v>9</v>
      </c>
      <c r="C4" s="63" t="s">
        <v>134</v>
      </c>
      <c r="D4" s="156">
        <v>1</v>
      </c>
      <c r="E4" s="276">
        <v>0</v>
      </c>
      <c r="F4" s="277">
        <v>0</v>
      </c>
      <c r="G4" s="156"/>
      <c r="H4" s="276">
        <v>0</v>
      </c>
      <c r="I4" s="277">
        <v>0</v>
      </c>
      <c r="J4" s="156"/>
      <c r="K4" s="276">
        <v>23.33</v>
      </c>
      <c r="L4" s="278">
        <v>23.33</v>
      </c>
      <c r="M4" s="156"/>
      <c r="N4" s="276">
        <v>36</v>
      </c>
      <c r="O4" s="278">
        <v>36</v>
      </c>
      <c r="P4" s="156">
        <v>3.72</v>
      </c>
    </row>
    <row r="5" spans="1:16" ht="29" x14ac:dyDescent="0.35">
      <c r="A5" s="76">
        <v>22</v>
      </c>
      <c r="B5" s="64" t="s">
        <v>94</v>
      </c>
      <c r="C5" s="63" t="s">
        <v>96</v>
      </c>
      <c r="D5" s="34">
        <v>3</v>
      </c>
      <c r="E5" s="152">
        <v>0</v>
      </c>
      <c r="F5" s="3">
        <v>0</v>
      </c>
      <c r="G5" s="34"/>
      <c r="H5" s="152">
        <v>45</v>
      </c>
      <c r="I5" s="225">
        <f>D5*H5</f>
        <v>135</v>
      </c>
      <c r="J5" s="34">
        <v>10</v>
      </c>
      <c r="K5" s="152">
        <v>0</v>
      </c>
      <c r="L5" s="3">
        <f t="shared" si="0"/>
        <v>0</v>
      </c>
      <c r="M5" s="34"/>
      <c r="N5" s="152">
        <v>39</v>
      </c>
      <c r="O5" s="231">
        <f t="shared" si="1"/>
        <v>117</v>
      </c>
      <c r="P5" s="166">
        <v>3.72</v>
      </c>
    </row>
    <row r="6" spans="1:16" ht="29" x14ac:dyDescent="0.35">
      <c r="A6" s="76">
        <v>23</v>
      </c>
      <c r="B6" s="64" t="s">
        <v>70</v>
      </c>
      <c r="C6" s="63" t="s">
        <v>96</v>
      </c>
      <c r="D6" s="34">
        <v>3</v>
      </c>
      <c r="E6" s="152">
        <v>0</v>
      </c>
      <c r="F6" s="3">
        <v>0</v>
      </c>
      <c r="G6" s="34"/>
      <c r="H6" s="152">
        <v>45</v>
      </c>
      <c r="I6" s="225">
        <f>D6*H6</f>
        <v>135</v>
      </c>
      <c r="J6" s="34">
        <v>10</v>
      </c>
      <c r="K6" s="152">
        <v>0</v>
      </c>
      <c r="L6" s="3">
        <f t="shared" si="0"/>
        <v>0</v>
      </c>
      <c r="M6" s="34"/>
      <c r="N6" s="152">
        <v>39</v>
      </c>
      <c r="O6" s="231">
        <f t="shared" si="1"/>
        <v>117</v>
      </c>
      <c r="P6" s="166">
        <v>3.72</v>
      </c>
    </row>
    <row r="7" spans="1:16" ht="29" x14ac:dyDescent="0.35">
      <c r="A7" s="76">
        <v>24</v>
      </c>
      <c r="B7" s="64" t="s">
        <v>93</v>
      </c>
      <c r="C7" s="63" t="s">
        <v>96</v>
      </c>
      <c r="D7" s="34">
        <v>3</v>
      </c>
      <c r="E7" s="152">
        <v>0</v>
      </c>
      <c r="F7" s="3">
        <v>0</v>
      </c>
      <c r="G7" s="34"/>
      <c r="H7" s="152">
        <v>45</v>
      </c>
      <c r="I7" s="225">
        <f>D7*H7</f>
        <v>135</v>
      </c>
      <c r="J7" s="34">
        <v>10</v>
      </c>
      <c r="K7" s="152">
        <v>0</v>
      </c>
      <c r="L7" s="3">
        <f t="shared" si="0"/>
        <v>0</v>
      </c>
      <c r="M7" s="34"/>
      <c r="N7" s="152">
        <v>39</v>
      </c>
      <c r="O7" s="231">
        <f t="shared" si="1"/>
        <v>117</v>
      </c>
      <c r="P7" s="166">
        <v>3.72</v>
      </c>
    </row>
    <row r="8" spans="1:16" ht="29" x14ac:dyDescent="0.35">
      <c r="A8" s="76">
        <v>25</v>
      </c>
      <c r="B8" s="64" t="s">
        <v>71</v>
      </c>
      <c r="C8" s="63" t="s">
        <v>97</v>
      </c>
      <c r="D8" s="34">
        <v>3</v>
      </c>
      <c r="E8" s="152">
        <v>0</v>
      </c>
      <c r="F8" s="3">
        <v>0</v>
      </c>
      <c r="G8" s="34"/>
      <c r="H8" s="152">
        <v>45</v>
      </c>
      <c r="I8" s="225">
        <f>D8*H8</f>
        <v>135</v>
      </c>
      <c r="J8" s="34">
        <v>10</v>
      </c>
      <c r="K8" s="152">
        <v>0</v>
      </c>
      <c r="L8" s="3">
        <f t="shared" si="0"/>
        <v>0</v>
      </c>
      <c r="M8" s="34"/>
      <c r="N8" s="152">
        <v>39</v>
      </c>
      <c r="O8" s="231">
        <f t="shared" si="1"/>
        <v>117</v>
      </c>
      <c r="P8" s="166">
        <v>3.72</v>
      </c>
    </row>
    <row r="9" spans="1:16" ht="29.5" thickBot="1" x14ac:dyDescent="0.4">
      <c r="A9" s="77">
        <v>26</v>
      </c>
      <c r="B9" s="153" t="s">
        <v>73</v>
      </c>
      <c r="C9" s="154" t="s">
        <v>97</v>
      </c>
      <c r="D9" s="35">
        <v>3</v>
      </c>
      <c r="E9" s="164">
        <v>0</v>
      </c>
      <c r="F9" s="165">
        <v>0</v>
      </c>
      <c r="G9" s="35"/>
      <c r="H9" s="164">
        <v>45</v>
      </c>
      <c r="I9" s="226">
        <f>D9*H9</f>
        <v>135</v>
      </c>
      <c r="J9" s="35">
        <v>10</v>
      </c>
      <c r="K9" s="164">
        <v>0</v>
      </c>
      <c r="L9" s="165">
        <f t="shared" si="0"/>
        <v>0</v>
      </c>
      <c r="M9" s="35"/>
      <c r="N9" s="164">
        <v>39</v>
      </c>
      <c r="O9" s="232">
        <f t="shared" si="1"/>
        <v>117</v>
      </c>
      <c r="P9" s="167">
        <v>3.72</v>
      </c>
    </row>
    <row r="10" spans="1:16" x14ac:dyDescent="0.35">
      <c r="B10" s="65"/>
      <c r="C10" s="148"/>
      <c r="D10" s="149"/>
      <c r="E10" s="70"/>
      <c r="F10" s="70"/>
      <c r="G10" s="33"/>
      <c r="H10" s="70"/>
      <c r="I10" s="70"/>
      <c r="J10" s="33"/>
      <c r="K10" s="70"/>
      <c r="L10" s="70"/>
      <c r="M10" s="33"/>
      <c r="N10" s="150"/>
      <c r="O10" s="70"/>
      <c r="P10" s="61"/>
    </row>
    <row r="11" spans="1:16" x14ac:dyDescent="0.35">
      <c r="B11" s="65"/>
      <c r="C11" s="148"/>
      <c r="D11" s="149"/>
      <c r="E11" s="70"/>
      <c r="F11" s="70"/>
      <c r="G11" s="33"/>
      <c r="H11" s="70"/>
      <c r="I11" s="70"/>
      <c r="J11" s="33"/>
      <c r="K11" s="70"/>
      <c r="L11" s="70"/>
      <c r="M11" s="33"/>
      <c r="N11" s="150"/>
      <c r="O11" s="70"/>
      <c r="P11" s="61"/>
    </row>
    <row r="12" spans="1:16" x14ac:dyDescent="0.35">
      <c r="B12" s="65"/>
      <c r="C12" s="148"/>
      <c r="D12" s="149"/>
      <c r="E12" s="70"/>
      <c r="F12" s="70"/>
      <c r="G12" s="33"/>
      <c r="H12" s="70"/>
      <c r="I12" s="70"/>
      <c r="J12" s="33"/>
      <c r="K12" s="70"/>
      <c r="L12" s="70"/>
      <c r="M12" s="33"/>
      <c r="N12" s="150"/>
      <c r="O12" s="70"/>
      <c r="P12" s="61"/>
    </row>
    <row r="13" spans="1:16" x14ac:dyDescent="0.35">
      <c r="B13" s="65"/>
      <c r="C13" s="148"/>
      <c r="D13" s="68"/>
      <c r="E13" s="70"/>
      <c r="F13" s="73"/>
      <c r="G13" s="65"/>
      <c r="H13" s="70"/>
      <c r="I13" s="70"/>
      <c r="J13" s="65"/>
      <c r="K13" s="70"/>
      <c r="L13" s="70"/>
      <c r="M13" s="65"/>
      <c r="N13" s="150"/>
      <c r="O13" s="70"/>
      <c r="P13" s="61"/>
    </row>
    <row r="14" spans="1:16" x14ac:dyDescent="0.35">
      <c r="B14" s="65"/>
      <c r="C14" s="148"/>
      <c r="D14" s="149"/>
      <c r="E14" s="70"/>
      <c r="F14" s="73"/>
      <c r="G14" s="33"/>
      <c r="H14" s="70"/>
      <c r="I14" s="70"/>
      <c r="J14" s="33"/>
      <c r="K14" s="70"/>
      <c r="L14" s="70"/>
      <c r="M14" s="33"/>
      <c r="N14" s="150"/>
      <c r="O14" s="70"/>
      <c r="P14" s="61"/>
    </row>
    <row r="15" spans="1:16" x14ac:dyDescent="0.35">
      <c r="B15" s="65"/>
      <c r="C15" s="148"/>
      <c r="D15" s="149"/>
      <c r="E15" s="70"/>
      <c r="F15" s="70"/>
      <c r="G15" s="33"/>
      <c r="H15" s="70"/>
      <c r="I15" s="70"/>
      <c r="J15" s="33"/>
      <c r="K15" s="70"/>
      <c r="L15" s="70"/>
      <c r="M15" s="33"/>
      <c r="N15" s="150"/>
      <c r="O15" s="70"/>
      <c r="P15" s="61"/>
    </row>
    <row r="16" spans="1:16" x14ac:dyDescent="0.35">
      <c r="B16" s="65"/>
      <c r="C16" s="148"/>
      <c r="D16" s="149"/>
      <c r="E16" s="70"/>
      <c r="F16" s="70"/>
      <c r="G16" s="33"/>
      <c r="H16" s="70"/>
      <c r="I16" s="70"/>
      <c r="J16" s="33"/>
      <c r="K16" s="70"/>
      <c r="L16" s="70"/>
      <c r="M16" s="33"/>
      <c r="N16" s="150"/>
      <c r="O16" s="70"/>
      <c r="P16" s="61"/>
    </row>
    <row r="17" spans="2:16" x14ac:dyDescent="0.35">
      <c r="B17" s="65"/>
      <c r="C17" s="148"/>
      <c r="D17" s="149"/>
      <c r="E17" s="70"/>
      <c r="F17" s="70"/>
      <c r="G17" s="33"/>
      <c r="H17" s="70"/>
      <c r="I17" s="70"/>
      <c r="J17" s="33"/>
      <c r="K17" s="70"/>
      <c r="L17" s="70"/>
      <c r="M17" s="33"/>
      <c r="N17" s="150"/>
      <c r="O17" s="70"/>
      <c r="P17" s="61"/>
    </row>
    <row r="18" spans="2:16" x14ac:dyDescent="0.35">
      <c r="B18" s="65"/>
      <c r="C18" s="148"/>
      <c r="D18" s="149"/>
      <c r="E18" s="70"/>
      <c r="F18" s="70"/>
      <c r="G18" s="33"/>
      <c r="H18" s="70"/>
      <c r="I18" s="70"/>
      <c r="J18" s="33"/>
      <c r="K18" s="70"/>
      <c r="L18" s="70"/>
      <c r="M18" s="33"/>
      <c r="N18" s="150"/>
      <c r="O18" s="70"/>
      <c r="P18" s="61"/>
    </row>
    <row r="19" spans="2:16" x14ac:dyDescent="0.35">
      <c r="B19" s="65"/>
      <c r="C19" s="148"/>
      <c r="D19" s="149"/>
      <c r="E19" s="70"/>
      <c r="F19" s="70"/>
      <c r="G19" s="33"/>
      <c r="H19" s="70"/>
      <c r="I19" s="70"/>
      <c r="J19" s="33"/>
      <c r="K19" s="151"/>
      <c r="L19" s="70"/>
      <c r="M19" s="33"/>
      <c r="N19" s="150"/>
      <c r="O19" s="70"/>
      <c r="P19" s="61"/>
    </row>
    <row r="20" spans="2:16" x14ac:dyDescent="0.35">
      <c r="B20" s="65"/>
      <c r="C20" s="148"/>
      <c r="D20" s="149"/>
      <c r="E20" s="70"/>
      <c r="F20" s="70"/>
      <c r="G20" s="33"/>
      <c r="H20" s="70"/>
      <c r="I20" s="70"/>
      <c r="J20" s="33"/>
      <c r="K20" s="151"/>
      <c r="L20" s="70"/>
      <c r="M20" s="33"/>
      <c r="N20" s="150"/>
      <c r="O20" s="70"/>
      <c r="P20" s="61"/>
    </row>
    <row r="21" spans="2:16" x14ac:dyDescent="0.35">
      <c r="B21" s="65"/>
      <c r="C21" s="148"/>
      <c r="D21" s="149"/>
      <c r="E21" s="70"/>
      <c r="F21" s="70"/>
      <c r="G21" s="33"/>
      <c r="H21" s="70"/>
      <c r="I21" s="70"/>
      <c r="J21" s="33"/>
      <c r="K21" s="70"/>
      <c r="L21" s="70"/>
      <c r="M21" s="33"/>
      <c r="N21" s="150"/>
      <c r="O21" s="70"/>
      <c r="P21" s="61"/>
    </row>
  </sheetData>
  <mergeCells count="4">
    <mergeCell ref="E1:G1"/>
    <mergeCell ref="H1:J1"/>
    <mergeCell ref="K1:M1"/>
    <mergeCell ref="N1:P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43ED4-080B-4AD1-9D61-2620DBF5958D}">
  <dimension ref="A1:M8"/>
  <sheetViews>
    <sheetView workbookViewId="0">
      <selection activeCell="J9" sqref="J9"/>
    </sheetView>
  </sheetViews>
  <sheetFormatPr defaultRowHeight="14.5" x14ac:dyDescent="0.35"/>
  <cols>
    <col min="1" max="1" width="4.36328125" bestFit="1" customWidth="1"/>
    <col min="2" max="2" width="9.26953125" customWidth="1"/>
    <col min="3" max="3" width="16.1796875" customWidth="1"/>
    <col min="4" max="4" width="7.90625" bestFit="1" customWidth="1"/>
    <col min="5" max="5" width="6" bestFit="1" customWidth="1"/>
    <col min="6" max="6" width="6.26953125" bestFit="1" customWidth="1"/>
    <col min="8" max="8" width="8" bestFit="1" customWidth="1"/>
    <col min="9" max="9" width="6.81640625" customWidth="1"/>
    <col min="10" max="10" width="8.453125" bestFit="1" customWidth="1"/>
    <col min="11" max="11" width="7.26953125" bestFit="1" customWidth="1"/>
    <col min="12" max="12" width="8.1796875" bestFit="1" customWidth="1"/>
    <col min="13" max="13" width="8" bestFit="1" customWidth="1"/>
  </cols>
  <sheetData>
    <row r="1" spans="1:13" ht="15" thickBot="1" x14ac:dyDescent="0.4">
      <c r="A1" s="78"/>
      <c r="B1" s="78"/>
      <c r="C1" s="78"/>
      <c r="D1" s="78"/>
      <c r="E1" s="299" t="s">
        <v>14</v>
      </c>
      <c r="F1" s="297"/>
      <c r="G1" s="297"/>
      <c r="H1" s="297"/>
      <c r="I1" s="297"/>
      <c r="J1" s="298"/>
      <c r="K1" s="297" t="s">
        <v>13</v>
      </c>
      <c r="L1" s="297"/>
      <c r="M1" s="298"/>
    </row>
    <row r="2" spans="1:13" ht="65.5" thickBot="1" x14ac:dyDescent="0.4">
      <c r="A2" s="79" t="s">
        <v>72</v>
      </c>
      <c r="B2" s="80" t="s">
        <v>76</v>
      </c>
      <c r="C2" s="81" t="s">
        <v>67</v>
      </c>
      <c r="D2" s="82" t="s">
        <v>74</v>
      </c>
      <c r="E2" s="83" t="s">
        <v>4</v>
      </c>
      <c r="F2" s="84" t="s">
        <v>5</v>
      </c>
      <c r="G2" s="84" t="s">
        <v>50</v>
      </c>
      <c r="H2" s="84" t="s">
        <v>46</v>
      </c>
      <c r="I2" s="85" t="s">
        <v>68</v>
      </c>
      <c r="J2" s="87" t="s">
        <v>49</v>
      </c>
      <c r="K2" s="86" t="s">
        <v>5</v>
      </c>
      <c r="L2" s="84" t="s">
        <v>47</v>
      </c>
      <c r="M2" s="87" t="s">
        <v>46</v>
      </c>
    </row>
    <row r="3" spans="1:13" ht="26.5" x14ac:dyDescent="0.35">
      <c r="A3" s="88">
        <v>8</v>
      </c>
      <c r="B3" s="89" t="s">
        <v>70</v>
      </c>
      <c r="C3" s="90" t="s">
        <v>69</v>
      </c>
      <c r="D3" s="91">
        <v>7450</v>
      </c>
      <c r="E3" s="92">
        <v>5</v>
      </c>
      <c r="F3" s="93">
        <v>943</v>
      </c>
      <c r="G3" s="93">
        <f>E3*F3</f>
        <v>4715</v>
      </c>
      <c r="H3" s="94">
        <v>762.6</v>
      </c>
      <c r="I3" s="95">
        <f>H3/1.24</f>
        <v>615</v>
      </c>
      <c r="J3" s="274">
        <f>G3+I3</f>
        <v>5330</v>
      </c>
      <c r="K3" s="96">
        <v>1100</v>
      </c>
      <c r="L3" s="271">
        <f>E3*K3</f>
        <v>5500</v>
      </c>
      <c r="M3" s="97">
        <v>167</v>
      </c>
    </row>
    <row r="4" spans="1:13" ht="65" x14ac:dyDescent="0.35">
      <c r="A4" s="98">
        <v>6</v>
      </c>
      <c r="B4" s="99" t="s">
        <v>73</v>
      </c>
      <c r="C4" s="100" t="s">
        <v>66</v>
      </c>
      <c r="D4" s="101">
        <v>6478.2</v>
      </c>
      <c r="E4" s="92">
        <v>90</v>
      </c>
      <c r="F4" s="93">
        <v>50.89</v>
      </c>
      <c r="G4" s="93">
        <f>E4*F4</f>
        <v>4580.1000000000004</v>
      </c>
      <c r="H4" s="94">
        <v>740.75</v>
      </c>
      <c r="I4" s="95">
        <f>H4/1.24</f>
        <v>597.37903225806451</v>
      </c>
      <c r="J4" s="274">
        <f>G4+I4</f>
        <v>5177.4790322580648</v>
      </c>
      <c r="K4" s="102">
        <v>59</v>
      </c>
      <c r="L4" s="272">
        <f>E4*K4</f>
        <v>5310</v>
      </c>
      <c r="M4" s="103">
        <v>50</v>
      </c>
    </row>
    <row r="5" spans="1:13" ht="40" thickBot="1" x14ac:dyDescent="0.4">
      <c r="A5" s="104">
        <v>10</v>
      </c>
      <c r="B5" s="105" t="s">
        <v>71</v>
      </c>
      <c r="C5" s="106" t="s">
        <v>75</v>
      </c>
      <c r="D5" s="107">
        <v>1456.68</v>
      </c>
      <c r="E5" s="108">
        <v>6</v>
      </c>
      <c r="F5" s="109">
        <v>171.55</v>
      </c>
      <c r="G5" s="109">
        <f>E5*F5</f>
        <v>1029.3000000000002</v>
      </c>
      <c r="H5" s="110">
        <v>166.47</v>
      </c>
      <c r="I5" s="110">
        <f>H5/1.24</f>
        <v>134.25</v>
      </c>
      <c r="J5" s="275">
        <f>G5+I5</f>
        <v>1163.5500000000002</v>
      </c>
      <c r="K5" s="111">
        <v>199</v>
      </c>
      <c r="L5" s="273">
        <f>E5*K5</f>
        <v>1194</v>
      </c>
      <c r="M5" s="112">
        <v>10</v>
      </c>
    </row>
    <row r="6" spans="1:13" x14ac:dyDescent="0.35">
      <c r="B6" s="65"/>
      <c r="C6" s="66"/>
      <c r="D6" s="67"/>
      <c r="E6" s="68"/>
      <c r="F6" s="69"/>
      <c r="G6" s="70"/>
      <c r="H6" s="71"/>
      <c r="I6" s="71"/>
      <c r="J6" s="72"/>
      <c r="K6" s="70"/>
      <c r="L6" s="73"/>
      <c r="M6" s="30"/>
    </row>
    <row r="8" spans="1:13" x14ac:dyDescent="0.35">
      <c r="B8" s="65"/>
      <c r="C8" s="33"/>
      <c r="D8" s="74"/>
      <c r="E8" s="68"/>
      <c r="F8" s="69"/>
      <c r="G8" s="70"/>
      <c r="H8" s="71"/>
      <c r="I8" s="71"/>
      <c r="J8" s="72"/>
      <c r="K8" s="70"/>
      <c r="L8" s="73"/>
      <c r="M8" s="30"/>
    </row>
  </sheetData>
  <mergeCells count="2">
    <mergeCell ref="K1:M1"/>
    <mergeCell ref="E1:J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34C3C-0010-4D84-8529-4058DE768B77}">
  <dimension ref="A1:O11"/>
  <sheetViews>
    <sheetView topLeftCell="A2" workbookViewId="0">
      <selection activeCell="D1" sqref="D1:I1"/>
    </sheetView>
  </sheetViews>
  <sheetFormatPr defaultRowHeight="14.5" x14ac:dyDescent="0.35"/>
  <cols>
    <col min="1" max="1" width="11.81640625" bestFit="1" customWidth="1"/>
    <col min="2" max="2" width="20.7265625" bestFit="1" customWidth="1"/>
    <col min="3" max="3" width="6" bestFit="1" customWidth="1"/>
    <col min="4" max="4" width="10.1796875" bestFit="1" customWidth="1"/>
    <col min="5" max="5" width="15.08984375" customWidth="1"/>
    <col min="6" max="6" width="12.81640625" bestFit="1" customWidth="1"/>
    <col min="8" max="8" width="5.90625" customWidth="1"/>
    <col min="9" max="9" width="14.7265625" customWidth="1"/>
    <col min="10" max="10" width="10.1796875" bestFit="1" customWidth="1"/>
    <col min="11" max="11" width="12.26953125" customWidth="1"/>
    <col min="12" max="12" width="29.54296875" bestFit="1" customWidth="1"/>
  </cols>
  <sheetData>
    <row r="1" spans="1:15" ht="15" thickBot="1" x14ac:dyDescent="0.4">
      <c r="A1" s="6"/>
      <c r="B1" s="6"/>
      <c r="C1" s="6"/>
      <c r="D1" s="303" t="s">
        <v>39</v>
      </c>
      <c r="E1" s="304"/>
      <c r="F1" s="304"/>
      <c r="G1" s="304"/>
      <c r="H1" s="304"/>
      <c r="I1" s="304"/>
      <c r="J1" s="305" t="s">
        <v>40</v>
      </c>
      <c r="K1" s="306"/>
      <c r="L1" s="306"/>
      <c r="M1" s="306"/>
      <c r="N1" s="306"/>
      <c r="O1" s="307"/>
    </row>
    <row r="2" spans="1:15" ht="58.5" thickBot="1" x14ac:dyDescent="0.4">
      <c r="A2" s="180" t="s">
        <v>0</v>
      </c>
      <c r="B2" s="181" t="s">
        <v>1</v>
      </c>
      <c r="C2" s="13" t="s">
        <v>4</v>
      </c>
      <c r="D2" s="199" t="s">
        <v>5</v>
      </c>
      <c r="E2" s="202" t="s">
        <v>106</v>
      </c>
      <c r="F2" s="201" t="s">
        <v>7</v>
      </c>
      <c r="G2" s="202" t="s">
        <v>105</v>
      </c>
      <c r="H2" s="202" t="s">
        <v>103</v>
      </c>
      <c r="I2" s="203" t="s">
        <v>57</v>
      </c>
      <c r="J2" s="199" t="s">
        <v>5</v>
      </c>
      <c r="K2" s="202" t="s">
        <v>104</v>
      </c>
      <c r="L2" s="200" t="s">
        <v>7</v>
      </c>
      <c r="M2" s="202" t="s">
        <v>46</v>
      </c>
      <c r="N2" s="202" t="s">
        <v>48</v>
      </c>
      <c r="O2" s="220" t="s">
        <v>57</v>
      </c>
    </row>
    <row r="3" spans="1:15" x14ac:dyDescent="0.35">
      <c r="A3" s="184" t="s">
        <v>11</v>
      </c>
      <c r="B3" s="185" t="s">
        <v>17</v>
      </c>
      <c r="C3" s="186">
        <v>2</v>
      </c>
      <c r="D3" s="198">
        <v>1674</v>
      </c>
      <c r="E3" s="187">
        <v>3348</v>
      </c>
      <c r="F3" s="188" t="s">
        <v>41</v>
      </c>
      <c r="G3" s="188">
        <v>245.52</v>
      </c>
      <c r="H3" s="189">
        <f>G3/1.24</f>
        <v>198</v>
      </c>
      <c r="I3" s="190">
        <f>E3+H3</f>
        <v>3546</v>
      </c>
      <c r="J3" s="218">
        <v>1209.67</v>
      </c>
      <c r="K3" s="219">
        <v>2419.33</v>
      </c>
      <c r="L3" s="10" t="s">
        <v>43</v>
      </c>
      <c r="M3" s="10">
        <v>195</v>
      </c>
      <c r="N3" s="204">
        <f>M3/1.24</f>
        <v>157.25806451612902</v>
      </c>
      <c r="O3" s="221">
        <f>K3+N3</f>
        <v>2576.5880645161287</v>
      </c>
    </row>
    <row r="4" spans="1:15" x14ac:dyDescent="0.35">
      <c r="A4" s="191" t="s">
        <v>11</v>
      </c>
      <c r="B4" s="10" t="s">
        <v>18</v>
      </c>
      <c r="C4" s="18">
        <v>2</v>
      </c>
      <c r="D4" s="22">
        <v>1068</v>
      </c>
      <c r="E4" s="23">
        <v>2136</v>
      </c>
      <c r="F4" s="24" t="s">
        <v>41</v>
      </c>
      <c r="G4" s="24">
        <v>245.52</v>
      </c>
      <c r="H4" s="42">
        <f t="shared" ref="H4:H5" si="0">G4/1.24</f>
        <v>198</v>
      </c>
      <c r="I4" s="192">
        <f t="shared" ref="I4:I5" si="1">E4+H4</f>
        <v>2334</v>
      </c>
      <c r="J4" s="20">
        <v>766.13</v>
      </c>
      <c r="K4" s="14">
        <v>1532.26</v>
      </c>
      <c r="L4" s="7" t="s">
        <v>43</v>
      </c>
      <c r="M4" s="7">
        <v>195</v>
      </c>
      <c r="N4" s="172">
        <f t="shared" ref="N4:N5" si="2">M4/1.24</f>
        <v>157.25806451612902</v>
      </c>
      <c r="O4" s="222">
        <f t="shared" ref="O4:O5" si="3">K4+N4</f>
        <v>1689.518064516129</v>
      </c>
    </row>
    <row r="5" spans="1:15" ht="15" thickBot="1" x14ac:dyDescent="0.4">
      <c r="A5" s="193" t="s">
        <v>12</v>
      </c>
      <c r="B5" s="194" t="s">
        <v>18</v>
      </c>
      <c r="C5" s="195">
        <v>2</v>
      </c>
      <c r="D5" s="25">
        <v>1068</v>
      </c>
      <c r="E5" s="26">
        <v>2136</v>
      </c>
      <c r="F5" s="27" t="s">
        <v>41</v>
      </c>
      <c r="G5" s="27">
        <v>245.52</v>
      </c>
      <c r="H5" s="196">
        <f t="shared" si="0"/>
        <v>198</v>
      </c>
      <c r="I5" s="197">
        <f t="shared" si="1"/>
        <v>2334</v>
      </c>
      <c r="J5" s="20">
        <v>766.13</v>
      </c>
      <c r="K5" s="14">
        <v>1532.26</v>
      </c>
      <c r="L5" s="7" t="s">
        <v>43</v>
      </c>
      <c r="M5" s="7">
        <v>235</v>
      </c>
      <c r="N5" s="172">
        <f t="shared" si="2"/>
        <v>189.51612903225808</v>
      </c>
      <c r="O5" s="222">
        <f t="shared" si="3"/>
        <v>1721.776129032258</v>
      </c>
    </row>
    <row r="6" spans="1:15" ht="15" thickBot="1" x14ac:dyDescent="0.4">
      <c r="E6" s="5"/>
      <c r="F6" s="182"/>
      <c r="G6" s="183"/>
      <c r="H6" s="183"/>
      <c r="I6" s="224"/>
      <c r="J6" s="205"/>
      <c r="K6" s="206"/>
      <c r="L6" s="207"/>
      <c r="M6" s="207">
        <f>SUM(M3:M5)</f>
        <v>625</v>
      </c>
      <c r="N6" s="300" t="s">
        <v>45</v>
      </c>
      <c r="O6" s="208"/>
    </row>
    <row r="7" spans="1:15" ht="58.5" thickBot="1" x14ac:dyDescent="0.4">
      <c r="C7" s="28"/>
      <c r="E7" s="32"/>
      <c r="F7" s="16"/>
      <c r="G7" s="29"/>
      <c r="I7" s="223" t="s">
        <v>102</v>
      </c>
      <c r="J7" s="209">
        <v>1209.67</v>
      </c>
      <c r="K7" s="210">
        <v>1209.67</v>
      </c>
      <c r="L7" s="211" t="s">
        <v>43</v>
      </c>
      <c r="M7" s="211" t="s">
        <v>44</v>
      </c>
      <c r="N7" s="301"/>
      <c r="O7" s="212"/>
    </row>
    <row r="8" spans="1:15" x14ac:dyDescent="0.35">
      <c r="E8" s="29"/>
      <c r="F8" s="29"/>
      <c r="G8" s="29"/>
      <c r="H8" s="29"/>
      <c r="I8" s="213"/>
      <c r="J8" s="214"/>
      <c r="K8" s="213"/>
      <c r="L8" s="213"/>
      <c r="M8" s="213"/>
      <c r="N8" s="301"/>
      <c r="O8" s="212"/>
    </row>
    <row r="9" spans="1:15" x14ac:dyDescent="0.35">
      <c r="E9" s="29"/>
      <c r="F9" s="29"/>
      <c r="G9" s="29"/>
      <c r="H9" s="29"/>
      <c r="I9" s="213"/>
      <c r="J9" s="214"/>
      <c r="K9" s="213"/>
      <c r="L9" s="213"/>
      <c r="M9" s="213"/>
      <c r="N9" s="301"/>
      <c r="O9" s="212"/>
    </row>
    <row r="10" spans="1:15" x14ac:dyDescent="0.35">
      <c r="E10" s="29"/>
      <c r="F10" s="29"/>
      <c r="G10" s="29"/>
      <c r="H10" s="29"/>
      <c r="I10" s="213"/>
      <c r="J10" s="214"/>
      <c r="K10" s="213"/>
      <c r="L10" s="213"/>
      <c r="M10" s="213"/>
      <c r="N10" s="301"/>
      <c r="O10" s="212"/>
    </row>
    <row r="11" spans="1:15" ht="15" thickBot="1" x14ac:dyDescent="0.4">
      <c r="E11" s="29"/>
      <c r="F11" s="29"/>
      <c r="G11" s="29"/>
      <c r="H11" s="29"/>
      <c r="I11" s="213"/>
      <c r="J11" s="215"/>
      <c r="K11" s="216"/>
      <c r="L11" s="216"/>
      <c r="M11" s="216"/>
      <c r="N11" s="302"/>
      <c r="O11" s="217"/>
    </row>
  </sheetData>
  <mergeCells count="3">
    <mergeCell ref="N6:N11"/>
    <mergeCell ref="D1:I1"/>
    <mergeCell ref="J1:O1"/>
  </mergeCells>
  <hyperlinks>
    <hyperlink ref="D7" r:id="rId1" display="https://vmtbetoon.ee/pikniku-ja-mangulauad/" xr:uid="{6F5A3356-4649-40BF-BBF9-75F85DC0CEBE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6B4EA-7DEF-4E28-BB95-FD189F7A0B5A}">
  <dimension ref="A1:AB5"/>
  <sheetViews>
    <sheetView topLeftCell="E1" workbookViewId="0">
      <selection activeCell="AI3" sqref="AI3"/>
    </sheetView>
  </sheetViews>
  <sheetFormatPr defaultRowHeight="14.5" x14ac:dyDescent="0.35"/>
  <cols>
    <col min="5" max="5" width="4.36328125" bestFit="1" customWidth="1"/>
    <col min="6" max="6" width="6.54296875" bestFit="1" customWidth="1"/>
    <col min="7" max="7" width="11.36328125" customWidth="1"/>
    <col min="8" max="8" width="6" bestFit="1" customWidth="1"/>
    <col min="9" max="9" width="7.26953125" bestFit="1" customWidth="1"/>
    <col min="10" max="10" width="7.6328125" bestFit="1" customWidth="1"/>
    <col min="11" max="11" width="6.6328125" customWidth="1"/>
    <col min="12" max="12" width="8.54296875" customWidth="1"/>
    <col min="13" max="13" width="8.453125" bestFit="1" customWidth="1"/>
    <col min="14" max="14" width="7.36328125" bestFit="1" customWidth="1"/>
    <col min="15" max="15" width="6.26953125" bestFit="1" customWidth="1"/>
    <col min="16" max="16" width="10.7265625" bestFit="1" customWidth="1"/>
    <col min="17" max="17" width="6.1796875" customWidth="1"/>
    <col min="18" max="18" width="8.6328125" customWidth="1"/>
    <col min="19" max="19" width="6.26953125" bestFit="1" customWidth="1"/>
    <col min="20" max="20" width="8.54296875" bestFit="1" customWidth="1"/>
    <col min="21" max="21" width="6.81640625" bestFit="1" customWidth="1"/>
    <col min="22" max="22" width="7.90625" bestFit="1" customWidth="1"/>
    <col min="23" max="23" width="6.26953125" bestFit="1" customWidth="1"/>
    <col min="24" max="24" width="8.54296875" bestFit="1" customWidth="1"/>
    <col min="25" max="25" width="7.90625" bestFit="1" customWidth="1"/>
    <col min="26" max="26" width="8" customWidth="1"/>
    <col min="27" max="27" width="5.453125" customWidth="1"/>
    <col min="28" max="28" width="8.453125" bestFit="1" customWidth="1"/>
  </cols>
  <sheetData>
    <row r="1" spans="1:28" ht="15" thickBot="1" x14ac:dyDescent="0.4">
      <c r="A1" s="6"/>
      <c r="B1" s="6"/>
      <c r="C1" s="6"/>
      <c r="D1" s="6"/>
      <c r="F1" s="6"/>
      <c r="G1" s="6"/>
      <c r="H1" s="6"/>
      <c r="I1" s="285" t="s">
        <v>42</v>
      </c>
      <c r="J1" s="286"/>
      <c r="K1" s="286"/>
      <c r="L1" s="286"/>
      <c r="M1" s="286"/>
      <c r="N1" s="287"/>
      <c r="O1" s="288" t="s">
        <v>52</v>
      </c>
      <c r="P1" s="289"/>
      <c r="Q1" s="289"/>
      <c r="R1" s="290"/>
      <c r="S1" s="291" t="s">
        <v>53</v>
      </c>
      <c r="T1" s="292"/>
      <c r="U1" s="292"/>
      <c r="V1" s="293"/>
      <c r="W1" s="282" t="s">
        <v>55</v>
      </c>
      <c r="X1" s="283"/>
      <c r="Y1" s="283"/>
      <c r="Z1" s="283"/>
      <c r="AA1" s="283"/>
      <c r="AB1" s="284"/>
    </row>
    <row r="2" spans="1:28" ht="109" thickBot="1" x14ac:dyDescent="0.4">
      <c r="A2" s="15" t="s">
        <v>0</v>
      </c>
      <c r="B2" s="15" t="s">
        <v>1</v>
      </c>
      <c r="C2" s="15" t="s">
        <v>2</v>
      </c>
      <c r="D2" s="43" t="s">
        <v>3</v>
      </c>
      <c r="E2" s="173" t="s">
        <v>100</v>
      </c>
      <c r="F2" s="168" t="s">
        <v>0</v>
      </c>
      <c r="G2" s="15" t="s">
        <v>81</v>
      </c>
      <c r="H2" s="147" t="s">
        <v>4</v>
      </c>
      <c r="I2" s="269" t="s">
        <v>82</v>
      </c>
      <c r="J2" s="202" t="s">
        <v>83</v>
      </c>
      <c r="K2" s="270" t="s">
        <v>85</v>
      </c>
      <c r="L2" s="202" t="s">
        <v>86</v>
      </c>
      <c r="M2" s="203" t="s">
        <v>88</v>
      </c>
      <c r="N2" s="220" t="s">
        <v>87</v>
      </c>
      <c r="O2" s="269" t="s">
        <v>82</v>
      </c>
      <c r="P2" s="202" t="s">
        <v>83</v>
      </c>
      <c r="Q2" s="270" t="s">
        <v>85</v>
      </c>
      <c r="R2" s="220" t="s">
        <v>89</v>
      </c>
      <c r="S2" s="269" t="s">
        <v>82</v>
      </c>
      <c r="T2" s="202" t="s">
        <v>90</v>
      </c>
      <c r="U2" s="270" t="s">
        <v>85</v>
      </c>
      <c r="V2" s="220" t="s">
        <v>89</v>
      </c>
      <c r="W2" s="269" t="s">
        <v>82</v>
      </c>
      <c r="X2" s="202" t="s">
        <v>90</v>
      </c>
      <c r="Y2" s="270" t="s">
        <v>85</v>
      </c>
      <c r="Z2" s="270" t="s">
        <v>8</v>
      </c>
      <c r="AA2" s="202" t="s">
        <v>92</v>
      </c>
      <c r="AB2" s="220" t="s">
        <v>56</v>
      </c>
    </row>
    <row r="3" spans="1:28" ht="43.5" x14ac:dyDescent="0.35">
      <c r="A3" s="8" t="s">
        <v>9</v>
      </c>
      <c r="B3" s="10" t="s">
        <v>19</v>
      </c>
      <c r="C3" s="9">
        <v>1998</v>
      </c>
      <c r="D3" s="1" t="s">
        <v>20</v>
      </c>
      <c r="E3" s="76">
        <v>4</v>
      </c>
      <c r="F3" s="169" t="s">
        <v>77</v>
      </c>
      <c r="G3" s="117" t="s">
        <v>78</v>
      </c>
      <c r="H3" s="118">
        <v>2</v>
      </c>
      <c r="I3" s="249">
        <v>1063.6500000000001</v>
      </c>
      <c r="J3" s="250">
        <v>2127.3000000000002</v>
      </c>
      <c r="K3" s="251" t="s">
        <v>84</v>
      </c>
      <c r="L3" s="252">
        <v>479.61</v>
      </c>
      <c r="M3" s="253">
        <v>386.78225806451616</v>
      </c>
      <c r="N3" s="254">
        <f>J3+M3</f>
        <v>2514.0822580645163</v>
      </c>
      <c r="O3" s="255">
        <v>745</v>
      </c>
      <c r="P3" s="256">
        <v>1490</v>
      </c>
      <c r="Q3" s="257" t="s">
        <v>51</v>
      </c>
      <c r="R3" s="258"/>
      <c r="S3" s="259">
        <v>720</v>
      </c>
      <c r="T3" s="260">
        <v>1440</v>
      </c>
      <c r="U3" s="261" t="s">
        <v>91</v>
      </c>
      <c r="V3" s="262">
        <v>0</v>
      </c>
      <c r="W3" s="263">
        <v>709</v>
      </c>
      <c r="X3" s="264">
        <v>1418</v>
      </c>
      <c r="Y3" s="265" t="s">
        <v>54</v>
      </c>
      <c r="Z3" s="266">
        <v>49.9</v>
      </c>
      <c r="AA3" s="267">
        <f>Z3/1.24</f>
        <v>40.241935483870968</v>
      </c>
      <c r="AB3" s="268">
        <f>X3+AA3</f>
        <v>1458.241935483871</v>
      </c>
    </row>
    <row r="4" spans="1:28" ht="43.5" x14ac:dyDescent="0.35">
      <c r="A4" s="8" t="s">
        <v>9</v>
      </c>
      <c r="B4" s="10" t="s">
        <v>21</v>
      </c>
      <c r="C4" s="9">
        <v>2580</v>
      </c>
      <c r="D4" s="1" t="s">
        <v>22</v>
      </c>
      <c r="E4" s="76">
        <v>5</v>
      </c>
      <c r="F4" s="170" t="s">
        <v>77</v>
      </c>
      <c r="G4" s="113" t="s">
        <v>79</v>
      </c>
      <c r="H4" s="119">
        <v>2</v>
      </c>
      <c r="I4" s="22">
        <v>1144.3900000000001</v>
      </c>
      <c r="J4" s="23">
        <v>2288.7800000000002</v>
      </c>
      <c r="K4" s="114" t="s">
        <v>84</v>
      </c>
      <c r="L4" s="24">
        <v>516.01</v>
      </c>
      <c r="M4" s="122">
        <v>416.13709677419354</v>
      </c>
      <c r="N4" s="39">
        <f>J4+M4</f>
        <v>2704.9170967741939</v>
      </c>
      <c r="O4" s="128">
        <v>967.5</v>
      </c>
      <c r="P4" s="129">
        <v>1935</v>
      </c>
      <c r="Q4" s="132" t="s">
        <v>51</v>
      </c>
      <c r="R4" s="133"/>
      <c r="S4" s="136">
        <v>730</v>
      </c>
      <c r="T4" s="174">
        <v>1460</v>
      </c>
      <c r="U4" s="124" t="s">
        <v>91</v>
      </c>
      <c r="V4" s="126">
        <v>0</v>
      </c>
      <c r="W4" s="139">
        <v>759</v>
      </c>
      <c r="X4" s="140">
        <v>1518</v>
      </c>
      <c r="Y4" s="37" t="s">
        <v>54</v>
      </c>
      <c r="Z4" s="144">
        <v>49.9</v>
      </c>
      <c r="AA4" s="143">
        <f t="shared" ref="AA4:AA5" si="0">Z4/1.24</f>
        <v>40.241935483870968</v>
      </c>
      <c r="AB4" s="178">
        <f t="shared" ref="AB4:AB5" si="1">X4+AA4</f>
        <v>1558.241935483871</v>
      </c>
    </row>
    <row r="5" spans="1:28" ht="44" thickBot="1" x14ac:dyDescent="0.4">
      <c r="A5" s="8" t="s">
        <v>9</v>
      </c>
      <c r="B5" s="10" t="s">
        <v>23</v>
      </c>
      <c r="C5" s="9">
        <v>1677</v>
      </c>
      <c r="D5" s="1" t="s">
        <v>24</v>
      </c>
      <c r="E5" s="77">
        <v>6</v>
      </c>
      <c r="F5" s="171" t="s">
        <v>77</v>
      </c>
      <c r="G5" s="120" t="s">
        <v>80</v>
      </c>
      <c r="H5" s="121">
        <v>3</v>
      </c>
      <c r="I5" s="25">
        <v>620.08000000000004</v>
      </c>
      <c r="J5" s="26">
        <v>1860.2400000000002</v>
      </c>
      <c r="K5" s="115" t="s">
        <v>84</v>
      </c>
      <c r="L5" s="27">
        <v>419.4</v>
      </c>
      <c r="M5" s="123">
        <v>338.22580645161287</v>
      </c>
      <c r="N5" s="116">
        <f>J5+M5</f>
        <v>2198.4658064516129</v>
      </c>
      <c r="O5" s="130">
        <v>450</v>
      </c>
      <c r="P5" s="131">
        <v>1350</v>
      </c>
      <c r="Q5" s="134" t="s">
        <v>51</v>
      </c>
      <c r="R5" s="135"/>
      <c r="S5" s="137">
        <v>510</v>
      </c>
      <c r="T5" s="138">
        <v>1530</v>
      </c>
      <c r="U5" s="125" t="s">
        <v>91</v>
      </c>
      <c r="V5" s="127">
        <v>0</v>
      </c>
      <c r="W5" s="141">
        <v>269</v>
      </c>
      <c r="X5" s="142">
        <v>807</v>
      </c>
      <c r="Y5" s="38" t="s">
        <v>54</v>
      </c>
      <c r="Z5" s="145">
        <v>49.9</v>
      </c>
      <c r="AA5" s="146">
        <f t="shared" si="0"/>
        <v>40.241935483870968</v>
      </c>
      <c r="AB5" s="179">
        <f t="shared" si="1"/>
        <v>847.24193548387098</v>
      </c>
    </row>
  </sheetData>
  <mergeCells count="4">
    <mergeCell ref="W1:AB1"/>
    <mergeCell ref="I1:N1"/>
    <mergeCell ref="O1:R1"/>
    <mergeCell ref="S1:V1"/>
  </mergeCells>
  <hyperlinks>
    <hyperlink ref="D3" r:id="rId1" xr:uid="{5B382EC3-C241-466D-B7EC-6A4D54F946F9}"/>
    <hyperlink ref="D5" r:id="rId2" xr:uid="{45A1AA94-0870-4F49-9140-72D638F6D31D}"/>
    <hyperlink ref="D4" r:id="rId3" xr:uid="{7BC1F8BC-DF6B-4FDD-B4D8-9B97648F7C67}"/>
  </hyperlinks>
  <pageMargins left="0.7" right="0.7" top="0.75" bottom="0.75" header="0.3" footer="0.3"/>
  <pageSetup paperSize="9" orientation="portrait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89E39-D431-409D-A20F-A4EFA2F6A81C}">
  <dimension ref="A1:Q21"/>
  <sheetViews>
    <sheetView topLeftCell="A2" workbookViewId="0">
      <selection activeCell="I25" sqref="I25"/>
    </sheetView>
  </sheetViews>
  <sheetFormatPr defaultRowHeight="14.5" x14ac:dyDescent="0.35"/>
  <cols>
    <col min="1" max="1" width="4.1796875" bestFit="1" customWidth="1"/>
    <col min="3" max="3" width="28.90625" bestFit="1" customWidth="1"/>
    <col min="4" max="4" width="35.7265625" customWidth="1"/>
    <col min="7" max="7" width="17.453125" bestFit="1" customWidth="1"/>
    <col min="10" max="10" width="10.1796875" bestFit="1" customWidth="1"/>
    <col min="11" max="11" width="17.453125" bestFit="1" customWidth="1"/>
    <col min="12" max="12" width="24.90625" bestFit="1" customWidth="1"/>
    <col min="13" max="13" width="8" customWidth="1"/>
    <col min="14" max="14" width="10.1796875" bestFit="1" customWidth="1"/>
    <col min="16" max="16" width="9.54296875" bestFit="1" customWidth="1"/>
  </cols>
  <sheetData>
    <row r="1" spans="1:17" ht="15" thickBot="1" x14ac:dyDescent="0.4">
      <c r="A1" s="6"/>
      <c r="B1" s="6"/>
      <c r="C1" s="6"/>
      <c r="D1" s="6"/>
      <c r="E1" s="311" t="s">
        <v>61</v>
      </c>
      <c r="F1" s="312"/>
      <c r="G1" s="312"/>
      <c r="H1" s="312"/>
      <c r="I1" s="313"/>
      <c r="J1" s="308" t="s">
        <v>13</v>
      </c>
      <c r="K1" s="309"/>
      <c r="L1" s="309"/>
      <c r="M1" s="310"/>
      <c r="N1" s="308" t="s">
        <v>64</v>
      </c>
      <c r="O1" s="309"/>
      <c r="P1" s="309"/>
      <c r="Q1" s="310"/>
    </row>
    <row r="2" spans="1:17" ht="58.5" thickBot="1" x14ac:dyDescent="0.4">
      <c r="A2" s="15" t="s">
        <v>25</v>
      </c>
      <c r="B2" s="15" t="s">
        <v>0</v>
      </c>
      <c r="C2" s="15" t="s">
        <v>1</v>
      </c>
      <c r="D2" s="43" t="s">
        <v>3</v>
      </c>
      <c r="E2" s="19" t="s">
        <v>4</v>
      </c>
      <c r="F2" s="11" t="s">
        <v>5</v>
      </c>
      <c r="G2" s="11" t="s">
        <v>6</v>
      </c>
      <c r="H2" s="13" t="s">
        <v>7</v>
      </c>
      <c r="I2" s="12" t="s">
        <v>8</v>
      </c>
      <c r="J2" s="19" t="s">
        <v>5</v>
      </c>
      <c r="K2" s="176" t="s">
        <v>101</v>
      </c>
      <c r="L2" s="13" t="s">
        <v>7</v>
      </c>
      <c r="M2" s="12" t="s">
        <v>46</v>
      </c>
      <c r="N2" s="19" t="s">
        <v>5</v>
      </c>
      <c r="O2" s="58" t="s">
        <v>65</v>
      </c>
      <c r="P2" s="13" t="s">
        <v>7</v>
      </c>
      <c r="Q2" s="12" t="s">
        <v>8</v>
      </c>
    </row>
    <row r="3" spans="1:17" x14ac:dyDescent="0.35">
      <c r="A3" s="7">
        <v>14</v>
      </c>
      <c r="B3" s="7" t="s">
        <v>10</v>
      </c>
      <c r="C3" s="7" t="s">
        <v>26</v>
      </c>
      <c r="D3" s="1" t="s">
        <v>27</v>
      </c>
      <c r="E3" s="44">
        <v>4</v>
      </c>
      <c r="F3" s="46">
        <v>315</v>
      </c>
      <c r="G3" s="60">
        <v>1260</v>
      </c>
      <c r="H3" s="45" t="s">
        <v>58</v>
      </c>
      <c r="I3" s="48">
        <v>0</v>
      </c>
      <c r="J3" s="20">
        <v>390</v>
      </c>
      <c r="K3" s="40">
        <v>1560</v>
      </c>
      <c r="L3" s="8" t="s">
        <v>62</v>
      </c>
      <c r="M3" s="53">
        <v>35</v>
      </c>
      <c r="N3" s="56"/>
      <c r="O3" s="14">
        <v>0</v>
      </c>
      <c r="P3" s="8"/>
      <c r="Q3" s="36"/>
    </row>
    <row r="4" spans="1:17" x14ac:dyDescent="0.35">
      <c r="A4" s="7">
        <v>15</v>
      </c>
      <c r="B4" s="7" t="s">
        <v>10</v>
      </c>
      <c r="C4" s="10" t="s">
        <v>28</v>
      </c>
      <c r="D4" s="4" t="s">
        <v>29</v>
      </c>
      <c r="E4" s="44">
        <v>8</v>
      </c>
      <c r="F4" s="46">
        <v>0</v>
      </c>
      <c r="G4" s="46">
        <v>0</v>
      </c>
      <c r="H4" s="45"/>
      <c r="I4" s="48"/>
      <c r="J4" s="20">
        <v>90</v>
      </c>
      <c r="K4" s="177">
        <v>720</v>
      </c>
      <c r="L4" s="8" t="s">
        <v>62</v>
      </c>
      <c r="M4" s="53">
        <v>35</v>
      </c>
      <c r="N4" s="56"/>
      <c r="O4" s="14">
        <v>0</v>
      </c>
      <c r="P4" s="8"/>
      <c r="Q4" s="36"/>
    </row>
    <row r="5" spans="1:17" x14ac:dyDescent="0.35">
      <c r="A5" s="7">
        <v>16</v>
      </c>
      <c r="B5" s="7" t="s">
        <v>10</v>
      </c>
      <c r="C5" s="10" t="s">
        <v>30</v>
      </c>
      <c r="D5" s="4" t="s">
        <v>31</v>
      </c>
      <c r="E5" s="44">
        <v>4</v>
      </c>
      <c r="F5" s="46">
        <v>310</v>
      </c>
      <c r="G5" s="60">
        <v>1240</v>
      </c>
      <c r="H5" s="45" t="s">
        <v>58</v>
      </c>
      <c r="I5" s="48">
        <v>0</v>
      </c>
      <c r="J5" s="20">
        <v>450</v>
      </c>
      <c r="K5" s="40">
        <v>1800</v>
      </c>
      <c r="L5" s="8" t="s">
        <v>62</v>
      </c>
      <c r="M5" s="53">
        <v>35</v>
      </c>
      <c r="N5" s="56"/>
      <c r="O5" s="14">
        <v>0</v>
      </c>
      <c r="P5" s="8"/>
      <c r="Q5" s="36"/>
    </row>
    <row r="6" spans="1:17" x14ac:dyDescent="0.35">
      <c r="A6" s="7">
        <v>38</v>
      </c>
      <c r="B6" s="8" t="s">
        <v>12</v>
      </c>
      <c r="C6" s="10" t="s">
        <v>32</v>
      </c>
      <c r="D6" s="1" t="s">
        <v>27</v>
      </c>
      <c r="E6" s="44">
        <v>4</v>
      </c>
      <c r="F6" s="46">
        <v>315</v>
      </c>
      <c r="G6" s="60">
        <v>1260</v>
      </c>
      <c r="H6" s="45" t="s">
        <v>58</v>
      </c>
      <c r="I6" s="48">
        <v>0</v>
      </c>
      <c r="J6" s="20">
        <v>390</v>
      </c>
      <c r="K6" s="40">
        <v>1560</v>
      </c>
      <c r="L6" s="8" t="s">
        <v>62</v>
      </c>
      <c r="M6" s="53">
        <v>35</v>
      </c>
      <c r="N6" s="56"/>
      <c r="O6" s="14">
        <v>0</v>
      </c>
      <c r="P6" s="8"/>
      <c r="Q6" s="36"/>
    </row>
    <row r="7" spans="1:17" x14ac:dyDescent="0.35">
      <c r="A7" s="7">
        <v>39</v>
      </c>
      <c r="B7" s="8" t="s">
        <v>12</v>
      </c>
      <c r="C7" s="10" t="s">
        <v>33</v>
      </c>
      <c r="D7" s="4" t="s">
        <v>29</v>
      </c>
      <c r="E7" s="44">
        <v>4</v>
      </c>
      <c r="F7" s="46">
        <v>0</v>
      </c>
      <c r="G7" s="46">
        <v>0</v>
      </c>
      <c r="H7" s="45"/>
      <c r="I7" s="48"/>
      <c r="J7" s="20">
        <v>90</v>
      </c>
      <c r="K7" s="177">
        <v>360</v>
      </c>
      <c r="L7" s="8" t="s">
        <v>62</v>
      </c>
      <c r="M7" s="53">
        <v>35</v>
      </c>
      <c r="N7" s="56"/>
      <c r="O7" s="14">
        <v>0</v>
      </c>
      <c r="P7" s="8"/>
      <c r="Q7" s="36"/>
    </row>
    <row r="8" spans="1:17" x14ac:dyDescent="0.35">
      <c r="A8" s="7">
        <v>62</v>
      </c>
      <c r="B8" s="8" t="s">
        <v>9</v>
      </c>
      <c r="C8" s="7" t="s">
        <v>32</v>
      </c>
      <c r="D8" s="1" t="s">
        <v>27</v>
      </c>
      <c r="E8" s="44">
        <v>10</v>
      </c>
      <c r="F8" s="46">
        <v>315</v>
      </c>
      <c r="G8" s="60">
        <v>3150</v>
      </c>
      <c r="H8" s="45" t="s">
        <v>58</v>
      </c>
      <c r="I8" s="48">
        <v>0</v>
      </c>
      <c r="J8" s="20">
        <v>390</v>
      </c>
      <c r="K8" s="40">
        <v>3900</v>
      </c>
      <c r="L8" s="8" t="s">
        <v>62</v>
      </c>
      <c r="M8" s="53">
        <v>35</v>
      </c>
      <c r="N8" s="56"/>
      <c r="O8" s="14">
        <v>0</v>
      </c>
      <c r="P8" s="8"/>
      <c r="Q8" s="36"/>
    </row>
    <row r="9" spans="1:17" x14ac:dyDescent="0.35">
      <c r="A9" s="7">
        <v>63</v>
      </c>
      <c r="B9" s="8" t="s">
        <v>9</v>
      </c>
      <c r="C9" s="10" t="s">
        <v>34</v>
      </c>
      <c r="D9" s="4" t="s">
        <v>29</v>
      </c>
      <c r="E9" s="44">
        <v>20</v>
      </c>
      <c r="F9" s="46">
        <v>0</v>
      </c>
      <c r="G9" s="46">
        <v>0</v>
      </c>
      <c r="H9" s="45"/>
      <c r="I9" s="48"/>
      <c r="J9" s="20">
        <v>90</v>
      </c>
      <c r="K9" s="177">
        <v>1800</v>
      </c>
      <c r="L9" s="8" t="s">
        <v>62</v>
      </c>
      <c r="M9" s="53">
        <v>35</v>
      </c>
      <c r="N9" s="56"/>
      <c r="O9" s="14">
        <v>0</v>
      </c>
      <c r="P9" s="8"/>
      <c r="Q9" s="36"/>
    </row>
    <row r="10" spans="1:17" ht="15" thickBot="1" x14ac:dyDescent="0.4">
      <c r="A10" s="6"/>
      <c r="B10" s="6" t="s">
        <v>35</v>
      </c>
      <c r="C10" s="62" t="s">
        <v>36</v>
      </c>
      <c r="D10" s="16" t="s">
        <v>37</v>
      </c>
      <c r="E10" s="49">
        <v>3</v>
      </c>
      <c r="F10" s="46">
        <v>0</v>
      </c>
      <c r="G10" s="46">
        <v>0</v>
      </c>
      <c r="H10" s="45"/>
      <c r="I10" s="48"/>
      <c r="J10" s="21">
        <v>1950</v>
      </c>
      <c r="K10" s="41">
        <v>5850</v>
      </c>
      <c r="L10" s="54" t="s">
        <v>62</v>
      </c>
      <c r="M10" s="55">
        <v>35</v>
      </c>
      <c r="N10" s="175">
        <v>1655.23</v>
      </c>
      <c r="O10" s="59">
        <v>4965.6899999999996</v>
      </c>
      <c r="P10" s="38" t="s">
        <v>63</v>
      </c>
      <c r="Q10" s="57">
        <v>0</v>
      </c>
    </row>
    <row r="11" spans="1:17" ht="15" thickBot="1" x14ac:dyDescent="0.4">
      <c r="D11" s="47" t="s">
        <v>59</v>
      </c>
      <c r="E11" s="50"/>
      <c r="F11" s="51">
        <v>289</v>
      </c>
      <c r="G11" s="51">
        <v>289</v>
      </c>
      <c r="H11" s="51" t="s">
        <v>58</v>
      </c>
      <c r="I11" s="52" t="s">
        <v>60</v>
      </c>
      <c r="K11" s="5"/>
    </row>
    <row r="12" spans="1:17" x14ac:dyDescent="0.35">
      <c r="A12" s="6"/>
      <c r="B12" s="6"/>
      <c r="C12" s="6"/>
    </row>
    <row r="13" spans="1:17" x14ac:dyDescent="0.35">
      <c r="B13" s="17" t="s">
        <v>38</v>
      </c>
      <c r="C13" s="6"/>
      <c r="D13" s="6"/>
      <c r="F13" s="5"/>
      <c r="G13" s="31"/>
    </row>
    <row r="21" spans="5:6" x14ac:dyDescent="0.35">
      <c r="E21" s="6"/>
      <c r="F21" s="6"/>
    </row>
  </sheetData>
  <mergeCells count="3">
    <mergeCell ref="J1:M1"/>
    <mergeCell ref="E1:I1"/>
    <mergeCell ref="N1:Q1"/>
  </mergeCells>
  <hyperlinks>
    <hyperlink ref="D5" r:id="rId1" xr:uid="{F8DC1A88-EC09-4CB5-8B73-A9003D14AFFA}"/>
    <hyperlink ref="D3" r:id="rId2" xr:uid="{11683D25-3943-463C-BD3D-93D277F93909}"/>
    <hyperlink ref="D4" r:id="rId3" xr:uid="{D87A0E4F-8116-4150-B222-D654B2AD2B1D}"/>
    <hyperlink ref="D10" r:id="rId4" display="https://invago.ee/product/kaasaskantavad-kaldteed-sf-df/" xr:uid="{297DEBA1-D5AA-441A-B65C-6CBD2D180D2C}"/>
    <hyperlink ref="D8" r:id="rId5" xr:uid="{1E044230-1CF3-4B8D-986E-CEE0FA2F3F23}"/>
    <hyperlink ref="D6" r:id="rId6" xr:uid="{1688593D-B147-44FC-9AA9-55621455D548}"/>
  </hyperlinks>
  <pageMargins left="0.7" right="0.7" top="0.75" bottom="0.75" header="0.3" footer="0.3"/>
  <pageSetup paperSize="9" orientation="portrait" r:id="rId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D23D7-8D22-4B80-9F06-735B53C84424}">
  <dimension ref="A1:H24"/>
  <sheetViews>
    <sheetView workbookViewId="0">
      <selection activeCell="L19" sqref="L19"/>
    </sheetView>
  </sheetViews>
  <sheetFormatPr defaultRowHeight="14.5" x14ac:dyDescent="0.35"/>
  <cols>
    <col min="3" max="3" width="8.26953125" bestFit="1" customWidth="1"/>
    <col min="4" max="4" width="26.1796875" customWidth="1"/>
  </cols>
  <sheetData>
    <row r="1" spans="1:8" ht="57.5" x14ac:dyDescent="0.35">
      <c r="A1" s="233" t="s">
        <v>107</v>
      </c>
      <c r="B1" s="233" t="s">
        <v>108</v>
      </c>
      <c r="C1" s="233" t="s">
        <v>109</v>
      </c>
      <c r="D1" s="233" t="s">
        <v>110</v>
      </c>
      <c r="E1" s="233" t="s">
        <v>111</v>
      </c>
      <c r="F1" s="233" t="s">
        <v>112</v>
      </c>
      <c r="G1" s="234" t="s">
        <v>113</v>
      </c>
      <c r="H1" s="233" t="s">
        <v>114</v>
      </c>
    </row>
    <row r="2" spans="1:8" ht="24" x14ac:dyDescent="0.35">
      <c r="A2" s="235" t="s">
        <v>115</v>
      </c>
      <c r="B2" s="236" t="s">
        <v>116</v>
      </c>
      <c r="C2" s="237">
        <v>2</v>
      </c>
      <c r="D2" s="238" t="s">
        <v>117</v>
      </c>
      <c r="E2" s="239">
        <v>4791.0200000000004</v>
      </c>
      <c r="F2" s="239">
        <v>4791.0200000000004</v>
      </c>
      <c r="G2" s="240">
        <f>ROUND(F2*0.1,2)</f>
        <v>479.1</v>
      </c>
      <c r="H2" s="235" t="s">
        <v>118</v>
      </c>
    </row>
    <row r="3" spans="1:8" ht="24" x14ac:dyDescent="0.35">
      <c r="A3" s="241" t="s">
        <v>115</v>
      </c>
      <c r="B3" s="242" t="s">
        <v>116</v>
      </c>
      <c r="C3" s="243">
        <v>7</v>
      </c>
      <c r="D3" s="244" t="s">
        <v>119</v>
      </c>
      <c r="E3" s="245">
        <v>4791.0200000000004</v>
      </c>
      <c r="F3" s="245">
        <v>239.55</v>
      </c>
      <c r="G3" s="240">
        <f t="shared" ref="G3:G23" si="0">ROUND(F3*0.1,2)</f>
        <v>23.96</v>
      </c>
      <c r="H3" s="241" t="s">
        <v>118</v>
      </c>
    </row>
    <row r="4" spans="1:8" x14ac:dyDescent="0.35">
      <c r="A4" s="235" t="s">
        <v>120</v>
      </c>
      <c r="B4" s="236" t="s">
        <v>116</v>
      </c>
      <c r="C4" s="237">
        <v>3</v>
      </c>
      <c r="D4" s="238" t="s">
        <v>121</v>
      </c>
      <c r="E4" s="239">
        <v>3194.98</v>
      </c>
      <c r="F4" s="239">
        <v>3194.98</v>
      </c>
      <c r="G4" s="240">
        <f t="shared" si="0"/>
        <v>319.5</v>
      </c>
      <c r="H4" s="235" t="s">
        <v>122</v>
      </c>
    </row>
    <row r="5" spans="1:8" ht="24" x14ac:dyDescent="0.35">
      <c r="A5" s="241" t="s">
        <v>120</v>
      </c>
      <c r="B5" s="242" t="s">
        <v>116</v>
      </c>
      <c r="C5" s="243">
        <v>7</v>
      </c>
      <c r="D5" s="244" t="s">
        <v>119</v>
      </c>
      <c r="E5" s="245">
        <v>3194.98</v>
      </c>
      <c r="F5" s="245">
        <v>159.75</v>
      </c>
      <c r="G5" s="240">
        <f t="shared" si="0"/>
        <v>15.98</v>
      </c>
      <c r="H5" s="241" t="s">
        <v>122</v>
      </c>
    </row>
    <row r="6" spans="1:8" x14ac:dyDescent="0.35">
      <c r="A6" s="235" t="s">
        <v>122</v>
      </c>
      <c r="B6" s="236" t="s">
        <v>116</v>
      </c>
      <c r="C6" s="237">
        <v>3</v>
      </c>
      <c r="D6" s="238" t="s">
        <v>121</v>
      </c>
      <c r="E6" s="239">
        <v>2095</v>
      </c>
      <c r="F6" s="239">
        <v>2095</v>
      </c>
      <c r="G6" s="240">
        <f t="shared" si="0"/>
        <v>209.5</v>
      </c>
      <c r="H6" s="235" t="s">
        <v>122</v>
      </c>
    </row>
    <row r="7" spans="1:8" ht="24" x14ac:dyDescent="0.35">
      <c r="A7" s="241" t="s">
        <v>122</v>
      </c>
      <c r="B7" s="242" t="s">
        <v>116</v>
      </c>
      <c r="C7" s="243">
        <v>7</v>
      </c>
      <c r="D7" s="244" t="s">
        <v>119</v>
      </c>
      <c r="E7" s="245">
        <v>2095</v>
      </c>
      <c r="F7" s="245">
        <v>104.75</v>
      </c>
      <c r="G7" s="240">
        <f t="shared" si="0"/>
        <v>10.48</v>
      </c>
      <c r="H7" s="241" t="s">
        <v>122</v>
      </c>
    </row>
    <row r="8" spans="1:8" ht="24" x14ac:dyDescent="0.35">
      <c r="A8" s="235" t="s">
        <v>118</v>
      </c>
      <c r="B8" s="236" t="s">
        <v>116</v>
      </c>
      <c r="C8" s="237">
        <v>2</v>
      </c>
      <c r="D8" s="238" t="s">
        <v>117</v>
      </c>
      <c r="E8" s="239">
        <v>5412.6</v>
      </c>
      <c r="F8" s="239">
        <v>5412.6</v>
      </c>
      <c r="G8" s="240">
        <f t="shared" si="0"/>
        <v>541.26</v>
      </c>
      <c r="H8" s="235" t="s">
        <v>123</v>
      </c>
    </row>
    <row r="9" spans="1:8" ht="24" x14ac:dyDescent="0.35">
      <c r="A9" s="241" t="s">
        <v>118</v>
      </c>
      <c r="B9" s="242" t="s">
        <v>116</v>
      </c>
      <c r="C9" s="243">
        <v>7</v>
      </c>
      <c r="D9" s="244" t="s">
        <v>119</v>
      </c>
      <c r="E9" s="245">
        <v>5412.6</v>
      </c>
      <c r="F9" s="245">
        <v>270.63</v>
      </c>
      <c r="G9" s="240">
        <f t="shared" si="0"/>
        <v>27.06</v>
      </c>
      <c r="H9" s="241" t="s">
        <v>123</v>
      </c>
    </row>
    <row r="10" spans="1:8" x14ac:dyDescent="0.35">
      <c r="A10" s="235" t="s">
        <v>123</v>
      </c>
      <c r="B10" s="236" t="s">
        <v>116</v>
      </c>
      <c r="C10" s="237">
        <v>3</v>
      </c>
      <c r="D10" s="238" t="s">
        <v>121</v>
      </c>
      <c r="E10" s="239">
        <v>2135.0100000000002</v>
      </c>
      <c r="F10" s="239">
        <v>2135.0100000000002</v>
      </c>
      <c r="G10" s="240">
        <f t="shared" si="0"/>
        <v>213.5</v>
      </c>
      <c r="H10" s="235" t="s">
        <v>122</v>
      </c>
    </row>
    <row r="11" spans="1:8" ht="24" x14ac:dyDescent="0.35">
      <c r="A11" s="241" t="s">
        <v>123</v>
      </c>
      <c r="B11" s="242" t="s">
        <v>116</v>
      </c>
      <c r="C11" s="243">
        <v>7</v>
      </c>
      <c r="D11" s="244" t="s">
        <v>119</v>
      </c>
      <c r="E11" s="245">
        <v>2135.0100000000002</v>
      </c>
      <c r="F11" s="245">
        <v>106.75</v>
      </c>
      <c r="G11" s="240">
        <f t="shared" si="0"/>
        <v>10.68</v>
      </c>
      <c r="H11" s="241" t="s">
        <v>122</v>
      </c>
    </row>
    <row r="12" spans="1:8" ht="24" x14ac:dyDescent="0.35">
      <c r="A12" s="235" t="s">
        <v>124</v>
      </c>
      <c r="B12" s="236" t="s">
        <v>116</v>
      </c>
      <c r="C12" s="237">
        <v>2</v>
      </c>
      <c r="D12" s="238" t="s">
        <v>117</v>
      </c>
      <c r="E12" s="239">
        <v>675</v>
      </c>
      <c r="F12" s="239">
        <v>675</v>
      </c>
      <c r="G12" s="240">
        <f t="shared" si="0"/>
        <v>67.5</v>
      </c>
      <c r="H12" s="235" t="s">
        <v>115</v>
      </c>
    </row>
    <row r="13" spans="1:8" ht="24" x14ac:dyDescent="0.35">
      <c r="A13" s="241" t="s">
        <v>124</v>
      </c>
      <c r="B13" s="242" t="s">
        <v>116</v>
      </c>
      <c r="C13" s="243">
        <v>7</v>
      </c>
      <c r="D13" s="244" t="s">
        <v>119</v>
      </c>
      <c r="E13" s="245">
        <v>675</v>
      </c>
      <c r="F13" s="245">
        <v>33.75</v>
      </c>
      <c r="G13" s="240">
        <f t="shared" si="0"/>
        <v>3.38</v>
      </c>
      <c r="H13" s="241" t="s">
        <v>115</v>
      </c>
    </row>
    <row r="14" spans="1:8" ht="24" x14ac:dyDescent="0.35">
      <c r="A14" s="235" t="s">
        <v>125</v>
      </c>
      <c r="B14" s="236" t="s">
        <v>116</v>
      </c>
      <c r="C14" s="237">
        <v>2</v>
      </c>
      <c r="D14" s="238" t="s">
        <v>117</v>
      </c>
      <c r="E14" s="239">
        <v>2021.26</v>
      </c>
      <c r="F14" s="239">
        <v>2021.26</v>
      </c>
      <c r="G14" s="240">
        <f t="shared" si="0"/>
        <v>202.13</v>
      </c>
      <c r="H14" s="235" t="s">
        <v>115</v>
      </c>
    </row>
    <row r="15" spans="1:8" ht="24" x14ac:dyDescent="0.35">
      <c r="A15" s="241" t="s">
        <v>125</v>
      </c>
      <c r="B15" s="242" t="s">
        <v>116</v>
      </c>
      <c r="C15" s="243">
        <v>7</v>
      </c>
      <c r="D15" s="244" t="s">
        <v>119</v>
      </c>
      <c r="E15" s="245">
        <v>2021.26</v>
      </c>
      <c r="F15" s="245">
        <v>101.07</v>
      </c>
      <c r="G15" s="240">
        <f t="shared" si="0"/>
        <v>10.11</v>
      </c>
      <c r="H15" s="241" t="s">
        <v>115</v>
      </c>
    </row>
    <row r="16" spans="1:8" ht="24" x14ac:dyDescent="0.35">
      <c r="A16" s="235" t="s">
        <v>126</v>
      </c>
      <c r="B16" s="236" t="s">
        <v>116</v>
      </c>
      <c r="C16" s="237">
        <v>2</v>
      </c>
      <c r="D16" s="238" t="s">
        <v>117</v>
      </c>
      <c r="E16" s="239">
        <v>517.34</v>
      </c>
      <c r="F16" s="239">
        <v>517.34</v>
      </c>
      <c r="G16" s="240">
        <f t="shared" si="0"/>
        <v>51.73</v>
      </c>
      <c r="H16" s="235" t="s">
        <v>115</v>
      </c>
    </row>
    <row r="17" spans="1:8" ht="24" x14ac:dyDescent="0.35">
      <c r="A17" s="241" t="s">
        <v>126</v>
      </c>
      <c r="B17" s="242" t="s">
        <v>116</v>
      </c>
      <c r="C17" s="243">
        <v>7</v>
      </c>
      <c r="D17" s="244" t="s">
        <v>119</v>
      </c>
      <c r="E17" s="245">
        <v>517.34</v>
      </c>
      <c r="F17" s="245">
        <v>25.87</v>
      </c>
      <c r="G17" s="240">
        <f t="shared" si="0"/>
        <v>2.59</v>
      </c>
      <c r="H17" s="241" t="s">
        <v>115</v>
      </c>
    </row>
    <row r="18" spans="1:8" x14ac:dyDescent="0.35">
      <c r="A18" s="235" t="s">
        <v>127</v>
      </c>
      <c r="B18" s="236" t="s">
        <v>116</v>
      </c>
      <c r="C18" s="237">
        <v>3</v>
      </c>
      <c r="D18" s="238" t="s">
        <v>121</v>
      </c>
      <c r="E18" s="239">
        <v>7531.9</v>
      </c>
      <c r="F18" s="239">
        <v>7531.9</v>
      </c>
      <c r="G18" s="240">
        <f t="shared" si="0"/>
        <v>753.19</v>
      </c>
      <c r="H18" s="235" t="s">
        <v>123</v>
      </c>
    </row>
    <row r="19" spans="1:8" ht="24" x14ac:dyDescent="0.35">
      <c r="A19" s="241" t="s">
        <v>127</v>
      </c>
      <c r="B19" s="242" t="s">
        <v>116</v>
      </c>
      <c r="C19" s="243">
        <v>7</v>
      </c>
      <c r="D19" s="244" t="s">
        <v>119</v>
      </c>
      <c r="E19" s="245">
        <v>7531.9</v>
      </c>
      <c r="F19" s="245">
        <v>376.6</v>
      </c>
      <c r="G19" s="240">
        <f t="shared" si="0"/>
        <v>37.659999999999997</v>
      </c>
      <c r="H19" s="241" t="s">
        <v>123</v>
      </c>
    </row>
    <row r="20" spans="1:8" ht="24" x14ac:dyDescent="0.35">
      <c r="A20" s="235" t="s">
        <v>128</v>
      </c>
      <c r="B20" s="236" t="s">
        <v>129</v>
      </c>
      <c r="C20" s="237">
        <v>2</v>
      </c>
      <c r="D20" s="238" t="s">
        <v>117</v>
      </c>
      <c r="E20" s="239">
        <v>11767.35</v>
      </c>
      <c r="F20" s="239">
        <v>11767.34</v>
      </c>
      <c r="G20" s="240">
        <f t="shared" si="0"/>
        <v>1176.73</v>
      </c>
      <c r="H20" s="235" t="s">
        <v>115</v>
      </c>
    </row>
    <row r="21" spans="1:8" ht="24" x14ac:dyDescent="0.35">
      <c r="A21" s="241" t="s">
        <v>128</v>
      </c>
      <c r="B21" s="242" t="s">
        <v>129</v>
      </c>
      <c r="C21" s="243">
        <v>7</v>
      </c>
      <c r="D21" s="244" t="s">
        <v>119</v>
      </c>
      <c r="E21" s="245">
        <v>11767.35</v>
      </c>
      <c r="F21" s="245">
        <v>588.37</v>
      </c>
      <c r="G21" s="240">
        <f t="shared" si="0"/>
        <v>58.84</v>
      </c>
      <c r="H21" s="241" t="s">
        <v>115</v>
      </c>
    </row>
    <row r="22" spans="1:8" ht="24" x14ac:dyDescent="0.35">
      <c r="A22" s="235" t="s">
        <v>130</v>
      </c>
      <c r="B22" s="236" t="s">
        <v>129</v>
      </c>
      <c r="C22" s="237">
        <v>3</v>
      </c>
      <c r="D22" s="238" t="s">
        <v>121</v>
      </c>
      <c r="E22" s="239">
        <v>23496.76</v>
      </c>
      <c r="F22" s="239">
        <v>23496.76</v>
      </c>
      <c r="G22" s="240">
        <f t="shared" si="0"/>
        <v>2349.6799999999998</v>
      </c>
      <c r="H22" s="235" t="s">
        <v>120</v>
      </c>
    </row>
    <row r="23" spans="1:8" ht="24" x14ac:dyDescent="0.35">
      <c r="A23" s="241" t="s">
        <v>130</v>
      </c>
      <c r="B23" s="242" t="s">
        <v>129</v>
      </c>
      <c r="C23" s="243">
        <v>7</v>
      </c>
      <c r="D23" s="244" t="s">
        <v>119</v>
      </c>
      <c r="E23" s="245">
        <v>23496.76</v>
      </c>
      <c r="F23" s="245">
        <v>1174.8399999999999</v>
      </c>
      <c r="G23" s="240">
        <f t="shared" si="0"/>
        <v>117.48</v>
      </c>
      <c r="H23" s="241" t="s">
        <v>120</v>
      </c>
    </row>
    <row r="24" spans="1:8" x14ac:dyDescent="0.35">
      <c r="A24" s="246"/>
      <c r="B24" s="247"/>
      <c r="C24" s="246"/>
      <c r="D24" s="247"/>
      <c r="E24" s="248" t="s">
        <v>131</v>
      </c>
      <c r="F24" s="248">
        <f>SUM(F2:F23)</f>
        <v>66820.14</v>
      </c>
      <c r="G24" s="248">
        <f>SUM(G2:G23)</f>
        <v>6682.0400000000009</v>
      </c>
      <c r="H24" s="24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6</vt:i4>
      </vt:variant>
    </vt:vector>
  </HeadingPairs>
  <TitlesOfParts>
    <vt:vector size="6" baseType="lpstr">
      <vt:lpstr>Osa 1</vt:lpstr>
      <vt:lpstr>Osa 2</vt:lpstr>
      <vt:lpstr>Osa 3</vt:lpstr>
      <vt:lpstr>Osa 4</vt:lpstr>
      <vt:lpstr>Osa 5</vt:lpstr>
      <vt:lpstr>FK määr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Kairi Puur - RTK</dc:creator>
  <cp:lastModifiedBy>Kairi Puur - RTK</cp:lastModifiedBy>
  <dcterms:created xsi:type="dcterms:W3CDTF">2015-06-05T18:17:20Z</dcterms:created>
  <dcterms:modified xsi:type="dcterms:W3CDTF">2026-08-27T11:09:44Z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2026-06-26T07:22:27Z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8fe098d2-428d-4bd4-9803-7195fe96f0e2</vt:lpwstr>
  </property>
  <property fmtid="{D5CDD505-2E9C-101B-9397-08002B2CF9AE}" pid="7" name="MSIP_Label_defa4170-0d19-0005-0004-bc88714345d2_ActionId">
    <vt:lpwstr>d1487228-b3cf-4b20-ba87-b9f816e95242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